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judcous-my.sharepoint.com/personal/jody_whitright_judicial_state_co_us/Documents/Desktop/"/>
    </mc:Choice>
  </mc:AlternateContent>
  <xr:revisionPtr revIDLastSave="1307" documentId="8_{1C633792-2AAA-44E1-A57C-7F2FBCD4302D}" xr6:coauthVersionLast="47" xr6:coauthVersionMax="47" xr10:uidLastSave="{580724A0-8AA3-4F9F-A36E-21722B662A17}"/>
  <bookViews>
    <workbookView xWindow="28680" yWindow="1485" windowWidth="29040" windowHeight="15840" activeTab="1" xr2:uid="{EF0BBF9E-4290-4B61-B9B5-18A6F57A6CF7}"/>
  </bookViews>
  <sheets>
    <sheet name="Instructions" sheetId="6" r:id="rId1"/>
    <sheet name="Personnel " sheetId="1" r:id="rId2"/>
    <sheet name="Contracted Svs &amp; Non-Personnel" sheetId="2" r:id="rId3"/>
    <sheet name="FAQ Fringe Benefits" sheetId="7" r:id="rId4"/>
    <sheet name="SAMPLE Personnel" sheetId="3" r:id="rId5"/>
    <sheet name="SAMPLE Contracted Svs &amp; Non-Per" sheetId="4" r:id="rId6"/>
  </sheets>
  <definedNames>
    <definedName name="_xlnm.Print_Area" localSheetId="1">'Personnel '!$C$1:$U$26</definedName>
    <definedName name="_xlnm.Print_Area" localSheetId="4">'SAMPLE Personnel'!$B$1:$N$11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J12" i="1"/>
  <c r="J6" i="1"/>
  <c r="L2" i="6"/>
  <c r="L3" i="6"/>
  <c r="K7" i="3"/>
  <c r="T7" i="3" s="1"/>
  <c r="K8" i="3"/>
  <c r="T8" i="3" s="1"/>
  <c r="K9" i="3"/>
  <c r="T9" i="3" s="1"/>
  <c r="K10" i="3"/>
  <c r="T10" i="3" s="1"/>
  <c r="K11" i="3"/>
  <c r="T11" i="3" s="1"/>
  <c r="K12" i="3"/>
  <c r="T12" i="3" s="1"/>
  <c r="K13" i="3"/>
  <c r="T13" i="3" s="1"/>
  <c r="K14" i="3"/>
  <c r="T14" i="3" s="1"/>
  <c r="K15" i="3"/>
  <c r="T15" i="3" s="1"/>
  <c r="K16" i="3"/>
  <c r="T16" i="3" s="1"/>
  <c r="K17" i="3"/>
  <c r="T17" i="3" s="1"/>
  <c r="K18" i="3"/>
  <c r="T18" i="3" s="1"/>
  <c r="K19" i="3"/>
  <c r="T19" i="3" s="1"/>
  <c r="K20" i="3"/>
  <c r="T20" i="3" s="1"/>
  <c r="K21" i="3"/>
  <c r="T21" i="3" s="1"/>
  <c r="K22" i="3"/>
  <c r="K23" i="3"/>
  <c r="K24" i="3"/>
  <c r="K25" i="3"/>
  <c r="T22" i="3"/>
  <c r="T23" i="3"/>
  <c r="T24" i="3"/>
  <c r="T25" i="3"/>
  <c r="I26" i="3"/>
  <c r="H26" i="3"/>
  <c r="G26" i="3"/>
  <c r="J25" i="3"/>
  <c r="J24" i="3"/>
  <c r="J23" i="3"/>
  <c r="J22" i="3"/>
  <c r="J21" i="3"/>
  <c r="J20" i="3"/>
  <c r="J19" i="3"/>
  <c r="J18" i="3"/>
  <c r="J17" i="3"/>
  <c r="J16" i="3"/>
  <c r="J15" i="3"/>
  <c r="J14" i="3"/>
  <c r="J12" i="3"/>
  <c r="J11" i="3"/>
  <c r="J10" i="3"/>
  <c r="J9" i="3"/>
  <c r="J8" i="3"/>
  <c r="J7" i="3"/>
  <c r="K6" i="3"/>
  <c r="T6" i="3" s="1"/>
  <c r="T26" i="3" s="1"/>
  <c r="J6" i="3"/>
  <c r="F18" i="4"/>
  <c r="H17" i="4"/>
  <c r="H16" i="4"/>
  <c r="H15" i="4"/>
  <c r="H14" i="4"/>
  <c r="H13" i="4"/>
  <c r="H12" i="4"/>
  <c r="H11" i="4"/>
  <c r="H10" i="4"/>
  <c r="H9" i="4"/>
  <c r="H8" i="4"/>
  <c r="H7" i="4"/>
  <c r="H6" i="4"/>
  <c r="H18" i="4" s="1"/>
  <c r="B28" i="3" s="1"/>
  <c r="H6" i="2"/>
  <c r="L6" i="3" l="1"/>
  <c r="L7" i="3"/>
  <c r="U7" i="3" s="1"/>
  <c r="L8" i="3"/>
  <c r="U8" i="3" s="1"/>
  <c r="L9" i="3"/>
  <c r="U9" i="3" s="1"/>
  <c r="L10" i="3"/>
  <c r="U10" i="3" s="1"/>
  <c r="L11" i="3"/>
  <c r="U11" i="3" s="1"/>
  <c r="L12" i="3"/>
  <c r="U12" i="3" s="1"/>
  <c r="L13" i="3"/>
  <c r="U13" i="3" s="1"/>
  <c r="L14" i="3"/>
  <c r="U14" i="3" s="1"/>
  <c r="L15" i="3"/>
  <c r="U15" i="3" s="1"/>
  <c r="L16" i="3"/>
  <c r="U16" i="3" s="1"/>
  <c r="L17" i="3"/>
  <c r="U17" i="3" s="1"/>
  <c r="L18" i="3"/>
  <c r="U18" i="3" s="1"/>
  <c r="L19" i="3"/>
  <c r="U19" i="3" s="1"/>
  <c r="L20" i="3"/>
  <c r="U20" i="3" s="1"/>
  <c r="L21" i="3"/>
  <c r="U21" i="3" s="1"/>
  <c r="L22" i="3"/>
  <c r="U22" i="3" s="1"/>
  <c r="L23" i="3"/>
  <c r="U23" i="3" s="1"/>
  <c r="L24" i="3"/>
  <c r="U24" i="3" s="1"/>
  <c r="L25" i="3"/>
  <c r="U25" i="3" s="1"/>
  <c r="J7" i="1"/>
  <c r="J8" i="1"/>
  <c r="J9" i="1"/>
  <c r="J10" i="1"/>
  <c r="J11" i="1"/>
  <c r="J13" i="1"/>
  <c r="J14" i="1"/>
  <c r="J15" i="1"/>
  <c r="J16" i="1"/>
  <c r="J17" i="1"/>
  <c r="J18" i="1"/>
  <c r="J19" i="1"/>
  <c r="J20" i="1"/>
  <c r="J21" i="1"/>
  <c r="J23" i="1"/>
  <c r="J24" i="1"/>
  <c r="J25" i="1"/>
  <c r="I26" i="1"/>
  <c r="H26" i="1"/>
  <c r="G26" i="1"/>
  <c r="K25" i="1"/>
  <c r="T25" i="1" s="1"/>
  <c r="K24" i="1"/>
  <c r="T24" i="1" s="1"/>
  <c r="K23" i="1"/>
  <c r="T23" i="1" s="1"/>
  <c r="K22" i="1"/>
  <c r="T22" i="1" s="1"/>
  <c r="K21" i="1"/>
  <c r="T21" i="1" s="1"/>
  <c r="K20" i="1"/>
  <c r="T20" i="1" s="1"/>
  <c r="K19" i="1"/>
  <c r="T19" i="1" s="1"/>
  <c r="K18" i="1"/>
  <c r="T18" i="1" s="1"/>
  <c r="K17" i="1"/>
  <c r="T17" i="1" s="1"/>
  <c r="K16" i="1"/>
  <c r="T16" i="1" s="1"/>
  <c r="K15" i="1"/>
  <c r="T15" i="1" s="1"/>
  <c r="K14" i="1"/>
  <c r="T14" i="1" s="1"/>
  <c r="K13" i="1"/>
  <c r="T13" i="1" s="1"/>
  <c r="K12" i="1"/>
  <c r="T12" i="1" s="1"/>
  <c r="K11" i="1"/>
  <c r="T11" i="1" s="1"/>
  <c r="K10" i="1"/>
  <c r="T10" i="1" s="1"/>
  <c r="K9" i="1"/>
  <c r="T9" i="1" s="1"/>
  <c r="K8" i="1"/>
  <c r="T8" i="1" s="1"/>
  <c r="K7" i="1"/>
  <c r="T7" i="1" s="1"/>
  <c r="K6" i="1"/>
  <c r="T6" i="1" s="1"/>
  <c r="T26" i="1" l="1"/>
  <c r="L26" i="3"/>
  <c r="U26" i="3" s="1"/>
  <c r="U6" i="3"/>
  <c r="B27" i="3" s="1"/>
  <c r="B29" i="3" s="1"/>
  <c r="B30" i="3" s="1"/>
  <c r="L16" i="1"/>
  <c r="L24" i="1"/>
  <c r="U24" i="1" s="1"/>
  <c r="L20" i="1"/>
  <c r="U20" i="1" s="1"/>
  <c r="L12" i="1"/>
  <c r="L8" i="1"/>
  <c r="L6" i="1"/>
  <c r="U6" i="1" s="1"/>
  <c r="L10" i="1"/>
  <c r="U10" i="1" s="1"/>
  <c r="L14" i="1"/>
  <c r="U14" i="1" s="1"/>
  <c r="L18" i="1"/>
  <c r="U18" i="1" s="1"/>
  <c r="L22" i="1"/>
  <c r="U22" i="1" s="1"/>
  <c r="L11" i="1"/>
  <c r="U11" i="1" s="1"/>
  <c r="L19" i="1"/>
  <c r="U19" i="1" s="1"/>
  <c r="L25" i="1"/>
  <c r="U25" i="1" s="1"/>
  <c r="L7" i="1"/>
  <c r="L9" i="1"/>
  <c r="U9" i="1" s="1"/>
  <c r="L13" i="1"/>
  <c r="U13" i="1" s="1"/>
  <c r="L15" i="1"/>
  <c r="U15" i="1" s="1"/>
  <c r="L17" i="1"/>
  <c r="U17" i="1" s="1"/>
  <c r="L21" i="1"/>
  <c r="U21" i="1" s="1"/>
  <c r="L23" i="1"/>
  <c r="U23" i="1" s="1"/>
  <c r="U16" i="1" l="1"/>
  <c r="U12" i="1"/>
  <c r="U8" i="1"/>
  <c r="L26" i="1"/>
  <c r="U7" i="1"/>
  <c r="U26" i="1" s="1"/>
  <c r="B27" i="1" s="1"/>
  <c r="F18" i="2" l="1"/>
  <c r="H14" i="2"/>
  <c r="H15" i="2"/>
  <c r="H16" i="2"/>
  <c r="H17" i="2"/>
  <c r="H7" i="2"/>
  <c r="H8" i="2"/>
  <c r="H9" i="2"/>
  <c r="H10" i="2"/>
  <c r="H11" i="2"/>
  <c r="H12" i="2"/>
  <c r="H13" i="2"/>
  <c r="H18" i="2" l="1"/>
  <c r="B28" i="1" s="1"/>
  <c r="B29" i="1" s="1"/>
  <c r="B30" i="1" s="1"/>
</calcChain>
</file>

<file path=xl/sharedStrings.xml><?xml version="1.0" encoding="utf-8"?>
<sst xmlns="http://schemas.openxmlformats.org/spreadsheetml/2006/main" count="180" uniqueCount="108">
  <si>
    <t>These questions will help you choose the workbook tabs you need to complete:</t>
  </si>
  <si>
    <t>Select Yes or No</t>
  </si>
  <si>
    <t>Are you requesting reimbursement for non-contracted, hourly, and/or salaried personnel?</t>
  </si>
  <si>
    <t>Are you requesting reimbursement for contracted personnel or services, equipment/supplies, or parking/mileage/travel?</t>
  </si>
  <si>
    <t>Yes</t>
  </si>
  <si>
    <t>No</t>
  </si>
  <si>
    <t>Colorado Judicial Department</t>
  </si>
  <si>
    <t>Summary of Expenses - Salaried Personnel</t>
  </si>
  <si>
    <t>Enter data in the blank cells, the shaded cells contain formulas</t>
  </si>
  <si>
    <t xml:space="preserve">If you are not charging the grant for fringe leave all fringe cells blank or $0.00.
 Fringe must be included in supporting documentation. See FAQ tab for details. </t>
  </si>
  <si>
    <r>
      <rPr>
        <b/>
        <sz val="11"/>
        <color rgb="FF000000"/>
        <rFont val="Calibri"/>
        <scheme val="minor"/>
      </rPr>
      <t>Type</t>
    </r>
    <r>
      <rPr>
        <sz val="11"/>
        <color rgb="FF000000"/>
        <rFont val="Calibri"/>
        <scheme val="minor"/>
      </rPr>
      <t>*</t>
    </r>
  </si>
  <si>
    <t>Compensation Type: 
Hourly or Salary?</t>
  </si>
  <si>
    <t>Pay Period Begin Date</t>
  </si>
  <si>
    <t>Pay Period End Date</t>
  </si>
  <si>
    <t>Check/ Payment date</t>
  </si>
  <si>
    <t>Employee Name</t>
  </si>
  <si>
    <t>Total Salary</t>
  </si>
  <si>
    <r>
      <rPr>
        <b/>
        <sz val="11"/>
        <color rgb="FF000000"/>
        <rFont val="Calibri"/>
        <scheme val="minor"/>
      </rPr>
      <t>Total Hours Worked + Paid Time Off</t>
    </r>
    <r>
      <rPr>
        <sz val="11"/>
        <color rgb="FF000000"/>
        <rFont val="Calibri"/>
        <scheme val="minor"/>
      </rPr>
      <t>**</t>
    </r>
  </si>
  <si>
    <t>Total Grant Hours Worked</t>
  </si>
  <si>
    <t>Calculated Payrate</t>
  </si>
  <si>
    <t>Grant Hours % of Total</t>
  </si>
  <si>
    <t>Grant Salary</t>
  </si>
  <si>
    <t>Fringe Social Security</t>
  </si>
  <si>
    <t>Fringe Health/Vision/Dental Insurance</t>
  </si>
  <si>
    <t>Fringe Life Insurance</t>
  </si>
  <si>
    <t>Fringe Unemployment</t>
  </si>
  <si>
    <t>Fringe Workers Comp</t>
  </si>
  <si>
    <t>Fringe Retirement</t>
  </si>
  <si>
    <r>
      <t>Fringe Other</t>
    </r>
    <r>
      <rPr>
        <sz val="11"/>
        <color rgb="FF000000"/>
        <rFont val="Calibri"/>
        <scheme val="minor"/>
      </rPr>
      <t xml:space="preserve">*** </t>
    </r>
    <r>
      <rPr>
        <b/>
        <sz val="8"/>
        <color theme="4" tint="-0.249977111117893"/>
        <rFont val="Calibri"/>
        <family val="2"/>
        <scheme val="minor"/>
      </rPr>
      <t>select this cell for a hint</t>
    </r>
  </si>
  <si>
    <t>Grant Fringe Benefits</t>
  </si>
  <si>
    <t>SUM Grant Amount</t>
  </si>
  <si>
    <t>TOTAL</t>
  </si>
  <si>
    <t xml:space="preserve">Total Personnel </t>
  </si>
  <si>
    <t>Total Contracted Services &amp; Non-personnel</t>
  </si>
  <si>
    <t xml:space="preserve">***Include explanation of other fringe benefits here: </t>
  </si>
  <si>
    <r>
      <t xml:space="preserve">Total Reimbursement Request 
</t>
    </r>
    <r>
      <rPr>
        <b/>
        <sz val="10"/>
        <color theme="4" tint="-0.249977111117893"/>
        <rFont val="Calibri"/>
        <family val="2"/>
        <scheme val="minor"/>
      </rPr>
      <t>select cell B29 for a hint</t>
    </r>
  </si>
  <si>
    <r>
      <rPr>
        <sz val="12"/>
        <color rgb="FF000000"/>
        <rFont val="Calibri"/>
        <family val="2"/>
      </rPr>
      <t xml:space="preserve">Indirect cost </t>
    </r>
    <r>
      <rPr>
        <sz val="12"/>
        <color rgb="FFFF0000"/>
        <rFont val="Calibri"/>
        <family val="2"/>
      </rPr>
      <t>(ELDF and FVJF only)</t>
    </r>
    <r>
      <rPr>
        <sz val="12"/>
        <color theme="1"/>
        <rFont val="Calibri"/>
        <family val="2"/>
      </rPr>
      <t xml:space="preserve">
</t>
    </r>
    <r>
      <rPr>
        <b/>
        <sz val="10"/>
        <color theme="4" tint="-0.249977111117893"/>
        <rFont val="Calibri"/>
        <family val="2"/>
      </rPr>
      <t>select cell B30 for a hint</t>
    </r>
  </si>
  <si>
    <t>*Type</t>
  </si>
  <si>
    <t xml:space="preserve">  In-house Attorney</t>
  </si>
  <si>
    <t xml:space="preserve">  In-house Non-Attorney</t>
  </si>
  <si>
    <t xml:space="preserve">  Court Security Staff</t>
  </si>
  <si>
    <t xml:space="preserve">  Hourly Staff</t>
  </si>
  <si>
    <t xml:space="preserve">  Salaried Staff</t>
  </si>
  <si>
    <t>**Include paid time off (e.g., vacation, sick, family, holiday leave) for employees who receive this benefit as part of their compensation package.</t>
  </si>
  <si>
    <t>Summary of Expenses - Contracted Services and Non-Personnel Costs</t>
  </si>
  <si>
    <t>Type*</t>
  </si>
  <si>
    <t>Invoice #</t>
  </si>
  <si>
    <t>Invoice Date</t>
  </si>
  <si>
    <t>Check/ Payment Date</t>
  </si>
  <si>
    <t>Vendor Name</t>
  </si>
  <si>
    <t>Total Amount</t>
  </si>
  <si>
    <t>Grant  % of Total</t>
  </si>
  <si>
    <t>Grant Amount</t>
  </si>
  <si>
    <t>Description</t>
  </si>
  <si>
    <t>*Contracted Services - Attorney; Contracted Services - Other; Mileage, Parking &amp; Travel; and Supplies</t>
  </si>
  <si>
    <t>Contract Attorney (ELDF and FVJF only)</t>
  </si>
  <si>
    <t>Contract Non-Attorney (ELDF and FVJF only)</t>
  </si>
  <si>
    <t xml:space="preserve">Contract Security Services (CS only) </t>
  </si>
  <si>
    <t xml:space="preserve">Equipment (CS only) </t>
  </si>
  <si>
    <t xml:space="preserve">Mileage (ELDF and FVJF only) </t>
  </si>
  <si>
    <t>Parking &amp; Travel (ELDF and FVJF only)</t>
  </si>
  <si>
    <t xml:space="preserve">Supplies (All Grants) </t>
  </si>
  <si>
    <t xml:space="preserve">Other (All Grants) </t>
  </si>
  <si>
    <t>Please describe the service provided by contract staff, what equipment or supplies were purchased, etc.</t>
  </si>
  <si>
    <t>Frequently Asked Questions Fringe Benefits</t>
  </si>
  <si>
    <r>
      <rPr>
        <b/>
        <sz val="14"/>
        <color theme="1"/>
        <rFont val="Calibri"/>
        <family val="2"/>
        <scheme val="minor"/>
      </rPr>
      <t>Q:</t>
    </r>
    <r>
      <rPr>
        <sz val="14"/>
        <color theme="1"/>
        <rFont val="Calibri"/>
        <family val="2"/>
        <scheme val="minor"/>
      </rPr>
      <t xml:space="preserve"> What are fringe benefits?  </t>
    </r>
  </si>
  <si>
    <r>
      <rPr>
        <b/>
        <sz val="14"/>
        <color rgb="FF000000"/>
        <rFont val="Calibri"/>
      </rPr>
      <t>A:</t>
    </r>
    <r>
      <rPr>
        <sz val="14"/>
        <color rgb="FF000000"/>
        <rFont val="Calibri"/>
      </rPr>
      <t xml:space="preserve"> Fringe benefits are non-wage compensation provided to employees in addition to their regular salary or wages. </t>
    </r>
  </si>
  <si>
    <r>
      <rPr>
        <b/>
        <sz val="14"/>
        <color theme="1"/>
        <rFont val="Calibri"/>
        <family val="2"/>
        <scheme val="minor"/>
      </rPr>
      <t xml:space="preserve">Q: </t>
    </r>
    <r>
      <rPr>
        <sz val="14"/>
        <color theme="1"/>
        <rFont val="Calibri"/>
        <family val="2"/>
        <scheme val="minor"/>
      </rPr>
      <t>What can be included in fringe benefits? </t>
    </r>
  </si>
  <si>
    <r>
      <rPr>
        <b/>
        <sz val="14"/>
        <color rgb="FF000000"/>
        <rFont val="Calibri"/>
      </rPr>
      <t xml:space="preserve">A: </t>
    </r>
    <r>
      <rPr>
        <sz val="14"/>
        <color rgb="FF000000"/>
        <rFont val="Calibri"/>
      </rPr>
      <t>These benefits include employer contributions for expenses like social security, workers' compensation insurance, employee healthcare plans, life insurance, unemployment insurance, retirement plans,</t>
    </r>
  </si>
  <si>
    <t xml:space="preserve">and paid time off (e.g., state holidays, vacation/family/sick/military leave). </t>
  </si>
  <si>
    <r>
      <rPr>
        <b/>
        <sz val="14"/>
        <color theme="1"/>
        <rFont val="Calibri"/>
        <family val="2"/>
        <scheme val="minor"/>
      </rPr>
      <t>Q:</t>
    </r>
    <r>
      <rPr>
        <sz val="14"/>
        <color theme="1"/>
        <rFont val="Calibri"/>
        <family val="2"/>
        <scheme val="minor"/>
      </rPr>
      <t xml:space="preserve"> What IS NOT included in fringe benefits? </t>
    </r>
  </si>
  <si>
    <r>
      <rPr>
        <b/>
        <sz val="14"/>
        <color rgb="FF000000"/>
        <rFont val="Calibri"/>
      </rPr>
      <t>A:</t>
    </r>
    <r>
      <rPr>
        <sz val="14"/>
        <color rgb="FF000000"/>
        <rFont val="Calibri"/>
      </rPr>
      <t xml:space="preserve"> Salaries, wages, bonuses or incentive compensation, and employee contributions for fringe benefits.  </t>
    </r>
  </si>
  <si>
    <r>
      <rPr>
        <b/>
        <sz val="14"/>
        <color rgb="FF000000"/>
        <rFont val="Calibri"/>
      </rPr>
      <t>Q:</t>
    </r>
    <r>
      <rPr>
        <sz val="14"/>
        <color rgb="FF000000"/>
        <rFont val="Calibri"/>
      </rPr>
      <t xml:space="preserve"> How should prospective grantees include fringe benefits in their grant applications?</t>
    </r>
  </si>
  <si>
    <r>
      <rPr>
        <b/>
        <sz val="14"/>
        <color rgb="FF000000"/>
        <rFont val="Calibri"/>
      </rPr>
      <t>A:</t>
    </r>
    <r>
      <rPr>
        <sz val="14"/>
        <color rgb="FF000000"/>
        <rFont val="Calibri"/>
      </rPr>
      <t xml:space="preserve"> Obtain prior-year actual and/or average fringe benefit expenditures for all employees who will perform work under the grant and use these data to project fringe costs for the ensuing grant year, </t>
    </r>
  </si>
  <si>
    <t xml:space="preserve"> factoring in any expected changes. We encourage you to partner with your internal accounting staff to get this information. </t>
  </si>
  <si>
    <r>
      <rPr>
        <b/>
        <sz val="14"/>
        <color rgb="FF000000"/>
        <rFont val="Calibri"/>
      </rPr>
      <t>Q:</t>
    </r>
    <r>
      <rPr>
        <sz val="14"/>
        <color rgb="FF000000"/>
        <rFont val="Calibri"/>
      </rPr>
      <t xml:space="preserve"> If I did not include fringe in my original application, can I include these costs in my reimbursement requests for that award cycle? </t>
    </r>
  </si>
  <si>
    <r>
      <rPr>
        <b/>
        <sz val="14"/>
        <color rgb="FF000000"/>
        <rFont val="Calibri"/>
      </rPr>
      <t>A:</t>
    </r>
    <r>
      <rPr>
        <sz val="14"/>
        <color rgb="FF000000"/>
        <rFont val="Calibri"/>
      </rPr>
      <t xml:space="preserve"> Yes, you can request reimbursement for fringe costs even if you didn't include them in your grant application.  Keep in mind that your overall award amount will not change, so including fringe costs</t>
    </r>
  </si>
  <si>
    <t>may result in your grant being expended more quickly.</t>
  </si>
  <si>
    <r>
      <rPr>
        <b/>
        <sz val="14"/>
        <color rgb="FF000000"/>
        <rFont val="Calibri"/>
      </rPr>
      <t>Q:</t>
    </r>
    <r>
      <rPr>
        <sz val="14"/>
        <color rgb="FF000000"/>
        <rFont val="Calibri"/>
      </rPr>
      <t xml:space="preserve"> What supporting documentation should be submitted with payment requests for fringe benefits?  </t>
    </r>
  </si>
  <si>
    <r>
      <rPr>
        <b/>
        <sz val="14"/>
        <color rgb="FF000000"/>
        <rFont val="Calibri"/>
      </rPr>
      <t>A:</t>
    </r>
    <r>
      <rPr>
        <sz val="14"/>
        <color rgb="FF000000"/>
        <rFont val="Calibri"/>
      </rPr>
      <t xml:space="preserve"> Paystubs, payroll reports, and accounting ledgers are good options to use along with the completed Excel Summary of Expenses. Please consider redacting and/or excluding information on employees</t>
    </r>
  </si>
  <si>
    <t>not included in the payment request.</t>
  </si>
  <si>
    <r>
      <rPr>
        <b/>
        <sz val="14"/>
        <color rgb="FF000000"/>
        <rFont val="Calibri"/>
      </rPr>
      <t>Q:</t>
    </r>
    <r>
      <rPr>
        <sz val="14"/>
        <color rgb="FF000000"/>
        <rFont val="Calibri"/>
      </rPr>
      <t xml:space="preserve"> How do I clearly indicate the figures on my supporting documentation that contribute to total costs for fringe benefits?  </t>
    </r>
  </si>
  <si>
    <r>
      <rPr>
        <b/>
        <sz val="14"/>
        <color rgb="FF000000"/>
        <rFont val="Calibri"/>
      </rPr>
      <t>A:</t>
    </r>
    <r>
      <rPr>
        <sz val="14"/>
        <color rgb="FF000000"/>
        <rFont val="Calibri"/>
      </rPr>
      <t>  This will vary depending on the supporting documentation you submit. A few options are listed below. Please consider combining these options to provide us with a more comprehensive payment request.</t>
    </r>
  </si>
  <si>
    <t>1. Highlighting the numbers on the supporting documentation that contribute to totals on the Excel Summary of Expenses (i.e., show your work).</t>
  </si>
  <si>
    <t xml:space="preserve">2. Sum your fringe benefit costs in the fringe benefit columns of the Excel Summary of Expenses rather than performing these calculations elsewhere. </t>
  </si>
  <si>
    <t>3. Make notes on the supporting documentation and/or Excel Summary of Expenses for unusual circumstances (e.g., employee phone cost included in fringe).</t>
  </si>
  <si>
    <t xml:space="preserve">If you are not charging fringe to the grant, leave all fringe cells blank or $0.00.
 Fringe must be included in supporting documentation. See FAQ tab for details. </t>
  </si>
  <si>
    <t>Compensation Type: Hourly or Salary?</t>
  </si>
  <si>
    <t>Check/Pay Date</t>
  </si>
  <si>
    <t>Total Hours Worked + Paid Time Off**</t>
  </si>
  <si>
    <t>Fringe Workers' Comp</t>
  </si>
  <si>
    <t>Fringe Other***</t>
  </si>
  <si>
    <t>Courthouse Security Staff</t>
  </si>
  <si>
    <t>Salaried Staff</t>
  </si>
  <si>
    <t>Penelope Pumpernickel</t>
  </si>
  <si>
    <t>Hourly Staff</t>
  </si>
  <si>
    <t>Waldo Wizzlewig</t>
  </si>
  <si>
    <t xml:space="preserve">Total Reimbursement Request </t>
  </si>
  <si>
    <r>
      <rPr>
        <sz val="11"/>
        <color rgb="FF000000"/>
        <rFont val="Calibri"/>
      </rPr>
      <t xml:space="preserve">Indirect cost </t>
    </r>
    <r>
      <rPr>
        <sz val="11"/>
        <color rgb="FFFF0000"/>
        <rFont val="Calibri"/>
      </rPr>
      <t>(ELDF and FVJF only)</t>
    </r>
  </si>
  <si>
    <t xml:space="preserve">      In-house Attorney</t>
  </si>
  <si>
    <t xml:space="preserve">      In-house Non-Attorney</t>
  </si>
  <si>
    <t xml:space="preserve">     Courthouse Security Staff</t>
  </si>
  <si>
    <t xml:space="preserve">     Hourly Staff</t>
  </si>
  <si>
    <t xml:space="preserve">     Salaried Staff</t>
  </si>
  <si>
    <t>Gertrude McSnortlepuff</t>
  </si>
  <si>
    <t xml:space="preserve">Invoice and check </t>
  </si>
  <si>
    <t>Sue N. Legalsworth</t>
  </si>
  <si>
    <t>Stanley 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</si>
</sst>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m/d/yy;@"/>
    <numFmt numFmtId="165" formatCode="&quot;$&quot;#,##0.00"/>
    <numFmt numFmtId="166" formatCode="&quot;$&quot;#,##0"/>
    <numFmt numFmtId="167" formatCode="0.000"/>
  </numFmts>
  <fonts count="29" x14ac:knownFonts="1">
    <font>
      <sz val="11"/>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b/>
      <sz val="11"/>
      <color theme="3"/>
      <name val="Calibri"/>
      <family val="2"/>
      <scheme val="minor"/>
    </font>
    <font>
      <sz val="14"/>
      <color theme="1"/>
      <name val="Calibri"/>
      <family val="2"/>
      <scheme val="minor"/>
    </font>
    <font>
      <b/>
      <sz val="15"/>
      <color theme="1"/>
      <name val="Calibri"/>
      <family val="2"/>
      <scheme val="minor"/>
    </font>
    <font>
      <sz val="11"/>
      <color rgb="FF000000"/>
      <name val="Calibri"/>
    </font>
    <font>
      <sz val="11"/>
      <color rgb="FFFF0000"/>
      <name val="Calibri"/>
    </font>
    <font>
      <sz val="11"/>
      <color theme="1"/>
      <name val="Calibri"/>
    </font>
    <font>
      <b/>
      <sz val="14"/>
      <color rgb="FF000000"/>
      <name val="Calibri"/>
    </font>
    <font>
      <sz val="14"/>
      <color rgb="FF000000"/>
      <name val="Calibri"/>
    </font>
    <font>
      <sz val="11"/>
      <color rgb="FF000000"/>
      <name val="Calibri"/>
      <family val="2"/>
    </font>
    <font>
      <b/>
      <sz val="11"/>
      <color rgb="FF000000"/>
      <name val="Calibri"/>
      <scheme val="minor"/>
    </font>
    <font>
      <sz val="11"/>
      <color rgb="FF000000"/>
      <name val="Calibri"/>
      <scheme val="minor"/>
    </font>
    <font>
      <sz val="11"/>
      <color theme="0"/>
      <name val="Calibri"/>
      <family val="2"/>
      <scheme val="minor"/>
    </font>
    <font>
      <b/>
      <sz val="8"/>
      <color theme="4" tint="-0.249977111117893"/>
      <name val="Calibri"/>
      <family val="2"/>
      <scheme val="minor"/>
    </font>
    <font>
      <sz val="12"/>
      <color theme="1"/>
      <name val="Calibri"/>
      <family val="2"/>
      <scheme val="minor"/>
    </font>
    <font>
      <sz val="12"/>
      <color theme="1"/>
      <name val="Calibri"/>
      <family val="2"/>
    </font>
    <font>
      <sz val="12"/>
      <color rgb="FF000000"/>
      <name val="Calibri"/>
      <family val="2"/>
    </font>
    <font>
      <sz val="12"/>
      <color rgb="FFFF0000"/>
      <name val="Calibri"/>
      <family val="2"/>
    </font>
    <font>
      <b/>
      <sz val="10"/>
      <color theme="4" tint="-0.249977111117893"/>
      <name val="Calibri"/>
      <family val="2"/>
      <scheme val="minor"/>
    </font>
    <font>
      <b/>
      <sz val="10"/>
      <color theme="4" tint="-0.249977111117893"/>
      <name val="Calibri"/>
      <family val="2"/>
    </font>
    <font>
      <b/>
      <sz val="11"/>
      <color rgb="FF000000"/>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7" fillId="0" borderId="0" applyFont="0" applyFill="0" applyBorder="0" applyAlignment="0" applyProtection="0"/>
  </cellStyleXfs>
  <cellXfs count="83">
    <xf numFmtId="0" fontId="0" fillId="0" borderId="0" xfId="0"/>
    <xf numFmtId="10" fontId="0" fillId="0" borderId="0" xfId="0" applyNumberFormat="1"/>
    <xf numFmtId="14" fontId="0" fillId="0" borderId="0" xfId="0" applyNumberFormat="1" applyAlignment="1">
      <alignment horizontal="left"/>
    </xf>
    <xf numFmtId="165" fontId="0" fillId="0" borderId="0" xfId="0" applyNumberFormat="1"/>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166" fontId="0" fillId="0" borderId="0" xfId="0" applyNumberFormat="1"/>
    <xf numFmtId="0" fontId="4" fillId="0" borderId="0" xfId="0" applyFont="1"/>
    <xf numFmtId="0" fontId="6" fillId="0" borderId="0" xfId="0" applyFont="1"/>
    <xf numFmtId="0" fontId="0" fillId="0" borderId="1" xfId="0" applyBorder="1"/>
    <xf numFmtId="164" fontId="0" fillId="0" borderId="1" xfId="0" applyNumberFormat="1" applyBorder="1" applyAlignment="1">
      <alignment horizontal="left"/>
    </xf>
    <xf numFmtId="165" fontId="0" fillId="0" borderId="1" xfId="0" applyNumberFormat="1" applyBorder="1"/>
    <xf numFmtId="2" fontId="0" fillId="0" borderId="1" xfId="0" applyNumberFormat="1" applyBorder="1"/>
    <xf numFmtId="165" fontId="0" fillId="2" borderId="1" xfId="0" applyNumberFormat="1" applyFill="1" applyBorder="1"/>
    <xf numFmtId="0" fontId="5" fillId="0" borderId="0" xfId="0" applyFont="1" applyAlignment="1">
      <alignment horizontal="right"/>
    </xf>
    <xf numFmtId="0" fontId="5" fillId="0" borderId="1" xfId="0" applyFont="1" applyBorder="1" applyAlignment="1">
      <alignment wrapText="1"/>
    </xf>
    <xf numFmtId="165" fontId="5" fillId="0" borderId="1" xfId="0" applyNumberFormat="1" applyFont="1" applyBorder="1" applyAlignment="1">
      <alignment horizontal="right" wrapText="1"/>
    </xf>
    <xf numFmtId="10" fontId="0" fillId="0" borderId="1" xfId="0" applyNumberFormat="1" applyBorder="1"/>
    <xf numFmtId="0" fontId="0" fillId="0" borderId="1" xfId="0" applyBorder="1" applyAlignment="1">
      <alignment horizontal="left"/>
    </xf>
    <xf numFmtId="164" fontId="0" fillId="0" borderId="1" xfId="0" applyNumberFormat="1" applyBorder="1"/>
    <xf numFmtId="0" fontId="5" fillId="0" borderId="1" xfId="0" applyFont="1" applyBorder="1"/>
    <xf numFmtId="0" fontId="5" fillId="0" borderId="1" xfId="0" applyFont="1" applyBorder="1" applyAlignment="1">
      <alignment horizontal="left"/>
    </xf>
    <xf numFmtId="10" fontId="5" fillId="0" borderId="1" xfId="0" applyNumberFormat="1" applyFont="1" applyBorder="1" applyAlignment="1">
      <alignment horizontal="right" wrapText="1"/>
    </xf>
    <xf numFmtId="0" fontId="5" fillId="0" borderId="0" xfId="0" applyFont="1"/>
    <xf numFmtId="0" fontId="0" fillId="0" borderId="0" xfId="0" applyAlignment="1">
      <alignment horizontal="left"/>
    </xf>
    <xf numFmtId="0" fontId="9" fillId="0" borderId="0" xfId="0" applyFont="1"/>
    <xf numFmtId="0" fontId="10" fillId="0" borderId="0" xfId="0" applyFont="1"/>
    <xf numFmtId="0" fontId="9" fillId="0" borderId="0" xfId="0" applyFont="1" applyAlignment="1">
      <alignment horizontal="left" vertical="top"/>
    </xf>
    <xf numFmtId="165" fontId="5" fillId="0" borderId="1" xfId="0" applyNumberFormat="1" applyFont="1" applyBorder="1" applyAlignment="1">
      <alignment wrapText="1"/>
    </xf>
    <xf numFmtId="0" fontId="15" fillId="0" borderId="0" xfId="0" applyFont="1"/>
    <xf numFmtId="0" fontId="15" fillId="0" borderId="0" xfId="0" applyFont="1" applyAlignment="1">
      <alignment horizontal="left" vertical="top"/>
    </xf>
    <xf numFmtId="165" fontId="0" fillId="2" borderId="0" xfId="0" applyNumberFormat="1" applyFill="1"/>
    <xf numFmtId="165" fontId="0" fillId="2" borderId="0" xfId="0" applyNumberFormat="1" applyFill="1" applyAlignment="1">
      <alignment wrapText="1"/>
    </xf>
    <xf numFmtId="165" fontId="5" fillId="2" borderId="0" xfId="0" applyNumberFormat="1" applyFont="1" applyFill="1" applyAlignment="1">
      <alignment wrapText="1"/>
    </xf>
    <xf numFmtId="165" fontId="5" fillId="2" borderId="0" xfId="1" applyNumberFormat="1" applyFont="1" applyFill="1" applyBorder="1" applyAlignment="1">
      <alignment horizontal="right"/>
    </xf>
    <xf numFmtId="0" fontId="13" fillId="2" borderId="0" xfId="0" applyFont="1" applyFill="1"/>
    <xf numFmtId="165" fontId="0" fillId="2" borderId="0" xfId="0" applyNumberFormat="1" applyFill="1" applyAlignment="1">
      <alignment horizontal="right"/>
    </xf>
    <xf numFmtId="8" fontId="16" fillId="0" borderId="0" xfId="0" applyNumberFormat="1" applyFont="1" applyAlignment="1">
      <alignment wrapText="1"/>
    </xf>
    <xf numFmtId="165" fontId="0" fillId="2" borderId="4" xfId="0" applyNumberFormat="1" applyFill="1" applyBorder="1"/>
    <xf numFmtId="2" fontId="0" fillId="0" borderId="5" xfId="0" applyNumberFormat="1" applyBorder="1"/>
    <xf numFmtId="2" fontId="0" fillId="0" borderId="6" xfId="0" applyNumberFormat="1" applyBorder="1"/>
    <xf numFmtId="167" fontId="0" fillId="0" borderId="1" xfId="0" applyNumberFormat="1" applyBorder="1"/>
    <xf numFmtId="167" fontId="0" fillId="0" borderId="5" xfId="0" applyNumberFormat="1" applyBorder="1"/>
    <xf numFmtId="167" fontId="16" fillId="0" borderId="3" xfId="0" applyNumberFormat="1" applyFont="1" applyBorder="1" applyAlignment="1">
      <alignment wrapText="1"/>
    </xf>
    <xf numFmtId="167" fontId="0" fillId="0" borderId="6" xfId="0" applyNumberFormat="1" applyBorder="1"/>
    <xf numFmtId="2" fontId="16" fillId="0" borderId="3" xfId="0" applyNumberFormat="1" applyFont="1" applyBorder="1" applyAlignment="1">
      <alignment wrapText="1"/>
    </xf>
    <xf numFmtId="10" fontId="0" fillId="2" borderId="1" xfId="0" applyNumberFormat="1" applyFill="1" applyBorder="1"/>
    <xf numFmtId="165" fontId="5" fillId="4" borderId="1" xfId="0" applyNumberFormat="1" applyFont="1" applyFill="1" applyBorder="1" applyAlignment="1">
      <alignment wrapText="1"/>
    </xf>
    <xf numFmtId="165" fontId="5" fillId="0" borderId="1" xfId="0" applyNumberFormat="1" applyFont="1" applyBorder="1"/>
    <xf numFmtId="2" fontId="5" fillId="0" borderId="1" xfId="0" applyNumberFormat="1" applyFont="1" applyBorder="1"/>
    <xf numFmtId="165" fontId="5" fillId="2" borderId="1" xfId="0" applyNumberFormat="1" applyFont="1" applyFill="1" applyBorder="1"/>
    <xf numFmtId="10" fontId="5" fillId="0" borderId="1" xfId="0" applyNumberFormat="1" applyFont="1" applyBorder="1"/>
    <xf numFmtId="165" fontId="5" fillId="0" borderId="0" xfId="0" applyNumberFormat="1" applyFont="1"/>
    <xf numFmtId="2" fontId="5" fillId="0" borderId="0" xfId="0" applyNumberFormat="1" applyFont="1"/>
    <xf numFmtId="2" fontId="0" fillId="0" borderId="0" xfId="0" applyNumberFormat="1"/>
    <xf numFmtId="0" fontId="0" fillId="0" borderId="0" xfId="0" applyAlignment="1">
      <alignment horizontal="left" wrapText="1"/>
    </xf>
    <xf numFmtId="0" fontId="19" fillId="0" borderId="0" xfId="0" applyFont="1"/>
    <xf numFmtId="165" fontId="21" fillId="2" borderId="1" xfId="0" applyNumberFormat="1" applyFont="1" applyFill="1" applyBorder="1" applyAlignment="1">
      <alignment vertical="center"/>
    </xf>
    <xf numFmtId="165" fontId="21" fillId="2" borderId="1" xfId="0" applyNumberFormat="1" applyFont="1" applyFill="1" applyBorder="1" applyAlignment="1">
      <alignment wrapText="1"/>
    </xf>
    <xf numFmtId="165" fontId="21" fillId="2" borderId="1" xfId="0" applyNumberFormat="1" applyFont="1" applyFill="1" applyBorder="1" applyAlignment="1">
      <alignment vertical="center" wrapText="1"/>
    </xf>
    <xf numFmtId="165" fontId="1" fillId="2" borderId="1" xfId="0" applyNumberFormat="1" applyFont="1" applyFill="1" applyBorder="1" applyAlignment="1">
      <alignment vertical="center" wrapText="1"/>
    </xf>
    <xf numFmtId="165" fontId="1" fillId="2" borderId="1" xfId="1" applyNumberFormat="1" applyFont="1" applyFill="1" applyBorder="1" applyAlignment="1" applyProtection="1">
      <alignment horizontal="right"/>
    </xf>
    <xf numFmtId="0" fontId="22" fillId="2" borderId="1" xfId="0" applyFont="1" applyFill="1" applyBorder="1" applyAlignment="1">
      <alignment vertical="center" wrapText="1"/>
    </xf>
    <xf numFmtId="165" fontId="21" fillId="2" borderId="1" xfId="0" applyNumberFormat="1" applyFont="1" applyFill="1" applyBorder="1" applyAlignment="1">
      <alignment horizontal="right"/>
    </xf>
    <xf numFmtId="2" fontId="5" fillId="2" borderId="1" xfId="0" applyNumberFormat="1" applyFont="1" applyFill="1" applyBorder="1"/>
    <xf numFmtId="0" fontId="17" fillId="0" borderId="1" xfId="0" applyFont="1" applyBorder="1" applyAlignment="1">
      <alignment wrapText="1"/>
    </xf>
    <xf numFmtId="165" fontId="5" fillId="5" borderId="1" xfId="0" applyNumberFormat="1" applyFont="1" applyFill="1" applyBorder="1" applyAlignment="1">
      <alignment wrapText="1"/>
    </xf>
    <xf numFmtId="165" fontId="27" fillId="5" borderId="1" xfId="0" applyNumberFormat="1" applyFont="1" applyFill="1" applyBorder="1" applyAlignment="1">
      <alignment wrapText="1"/>
    </xf>
    <xf numFmtId="0" fontId="0" fillId="0" borderId="1" xfId="0" applyBorder="1" applyProtection="1">
      <protection locked="0"/>
    </xf>
    <xf numFmtId="164" fontId="0" fillId="0" borderId="1" xfId="0" applyNumberFormat="1" applyBorder="1" applyAlignment="1" applyProtection="1">
      <alignment horizontal="left"/>
      <protection locked="0"/>
    </xf>
    <xf numFmtId="165" fontId="0" fillId="0" borderId="1" xfId="0" applyNumberFormat="1" applyBorder="1" applyProtection="1">
      <protection locked="0"/>
    </xf>
    <xf numFmtId="2" fontId="0" fillId="0" borderId="1" xfId="0" applyNumberFormat="1" applyBorder="1" applyProtection="1">
      <protection locked="0"/>
    </xf>
    <xf numFmtId="165" fontId="5" fillId="0" borderId="1" xfId="0" applyNumberFormat="1" applyFont="1" applyBorder="1" applyProtection="1">
      <protection locked="0"/>
    </xf>
    <xf numFmtId="0" fontId="0" fillId="0" borderId="1" xfId="0" applyBorder="1" applyAlignment="1" applyProtection="1">
      <alignment horizontal="left"/>
      <protection locked="0"/>
    </xf>
    <xf numFmtId="164" fontId="0" fillId="0" borderId="1" xfId="0" applyNumberFormat="1" applyBorder="1" applyProtection="1">
      <protection locked="0"/>
    </xf>
    <xf numFmtId="10" fontId="0" fillId="0" borderId="1" xfId="0" applyNumberFormat="1" applyBorder="1" applyProtection="1">
      <protection locked="0"/>
    </xf>
    <xf numFmtId="0" fontId="0" fillId="0" borderId="0" xfId="0" applyAlignment="1">
      <alignment wrapText="1"/>
    </xf>
    <xf numFmtId="0" fontId="0" fillId="4" borderId="0" xfId="0" applyFill="1"/>
    <xf numFmtId="0" fontId="28" fillId="0" borderId="0" xfId="0" applyFont="1"/>
    <xf numFmtId="0" fontId="5" fillId="4" borderId="0" xfId="0" applyFont="1" applyFill="1"/>
    <xf numFmtId="165" fontId="8" fillId="3" borderId="0" xfId="0" applyNumberFormat="1" applyFont="1" applyFill="1" applyAlignment="1">
      <alignment horizontal="center" wrapText="1"/>
    </xf>
    <xf numFmtId="165" fontId="8" fillId="3" borderId="2" xfId="0" applyNumberFormat="1"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1523999</xdr:colOff>
      <xdr:row>12</xdr:row>
      <xdr:rowOff>152399</xdr:rowOff>
    </xdr:from>
    <xdr:to>
      <xdr:col>16</xdr:col>
      <xdr:colOff>53975</xdr:colOff>
      <xdr:row>25</xdr:row>
      <xdr:rowOff>3051</xdr:rowOff>
    </xdr:to>
    <xdr:pic>
      <xdr:nvPicPr>
        <xdr:cNvPr id="13" name="Picture 12" descr="This image emphasizes that users should only enter data in the blank cells as the greyed cells contain formulas and should not be edited. ">
          <a:extLst>
            <a:ext uri="{FF2B5EF4-FFF2-40B4-BE49-F238E27FC236}">
              <a16:creationId xmlns:a16="http://schemas.microsoft.com/office/drawing/2014/main" id="{80DECEDD-DADB-9EDE-BA89-B6AA4B61EE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49" y="2409824"/>
          <a:ext cx="2797176" cy="2327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3</xdr:row>
      <xdr:rowOff>130175</xdr:rowOff>
    </xdr:from>
    <xdr:to>
      <xdr:col>11</xdr:col>
      <xdr:colOff>1263650</xdr:colOff>
      <xdr:row>18</xdr:row>
      <xdr:rowOff>177800</xdr:rowOff>
    </xdr:to>
    <xdr:pic>
      <xdr:nvPicPr>
        <xdr:cNvPr id="3" name="Picture 2" descr="This image describes the process of completing the personnel tab of this workbook." title="Personnel Tab">
          <a:extLst>
            <a:ext uri="{FF2B5EF4-FFF2-40B4-BE49-F238E27FC236}">
              <a16:creationId xmlns:a16="http://schemas.microsoft.com/office/drawing/2014/main" id="{3E0B8B06-3FCC-965F-F81D-A61CC21939B1}"/>
            </a:ext>
            <a:ext uri="{147F2762-F138-4A5C-976F-8EAC2B608ADB}">
              <a16:predDERef xmlns:a16="http://schemas.microsoft.com/office/drawing/2014/main" pred="{47773733-AC41-F5DE-DC3B-43EBDA804F11}"/>
            </a:ext>
          </a:extLst>
        </xdr:cNvPr>
        <xdr:cNvPicPr>
          <a:picLocks noChangeAspect="1"/>
        </xdr:cNvPicPr>
      </xdr:nvPicPr>
      <xdr:blipFill>
        <a:blip xmlns:r="http://schemas.openxmlformats.org/officeDocument/2006/relationships" r:embed="rId2"/>
        <a:stretch>
          <a:fillRect/>
        </a:stretch>
      </xdr:blipFill>
      <xdr:spPr>
        <a:xfrm>
          <a:off x="95250" y="673100"/>
          <a:ext cx="9877425" cy="2905125"/>
        </a:xfrm>
        <a:prstGeom prst="rect">
          <a:avLst/>
        </a:prstGeom>
      </xdr:spPr>
    </xdr:pic>
    <xdr:clientData/>
  </xdr:twoCellAnchor>
  <xdr:twoCellAnchor editAs="oneCell">
    <xdr:from>
      <xdr:col>0</xdr:col>
      <xdr:colOff>120650</xdr:colOff>
      <xdr:row>19</xdr:row>
      <xdr:rowOff>76200</xdr:rowOff>
    </xdr:from>
    <xdr:to>
      <xdr:col>11</xdr:col>
      <xdr:colOff>866775</xdr:colOff>
      <xdr:row>36</xdr:row>
      <xdr:rowOff>38711</xdr:rowOff>
    </xdr:to>
    <xdr:pic>
      <xdr:nvPicPr>
        <xdr:cNvPr id="6" name="Picture 5" descr="This image describes the process of completing the contracted services and non-personnel tab of this workbook." title="Contracted Services and Non-Personnel Tab">
          <a:extLst>
            <a:ext uri="{FF2B5EF4-FFF2-40B4-BE49-F238E27FC236}">
              <a16:creationId xmlns:a16="http://schemas.microsoft.com/office/drawing/2014/main" id="{01E4B5C4-891E-C472-9F2C-AB33317B7F11}"/>
            </a:ext>
            <a:ext uri="{147F2762-F138-4A5C-976F-8EAC2B608ADB}">
              <a16:predDERef xmlns:a16="http://schemas.microsoft.com/office/drawing/2014/main" pred="{3E0B8B06-3FCC-965F-F81D-A61CC21939B1}"/>
            </a:ext>
          </a:extLst>
        </xdr:cNvPr>
        <xdr:cNvPicPr>
          <a:picLocks noChangeAspect="1"/>
        </xdr:cNvPicPr>
      </xdr:nvPicPr>
      <xdr:blipFill>
        <a:blip xmlns:r="http://schemas.openxmlformats.org/officeDocument/2006/relationships" r:embed="rId3"/>
        <a:stretch>
          <a:fillRect/>
        </a:stretch>
      </xdr:blipFill>
      <xdr:spPr>
        <a:xfrm>
          <a:off x="120650" y="3514725"/>
          <a:ext cx="9448800" cy="320101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6144C-FF01-45E5-B059-B5C827E9D416}">
  <sheetPr>
    <tabColor theme="4"/>
  </sheetPr>
  <dimension ref="A1:Q45"/>
  <sheetViews>
    <sheetView showGridLines="0" zoomScaleNormal="100" workbookViewId="0">
      <selection activeCell="J2" sqref="J2:J3"/>
    </sheetView>
  </sheetViews>
  <sheetFormatPr defaultRowHeight="15" customHeight="1" x14ac:dyDescent="0.35"/>
  <cols>
    <col min="9" max="9" width="37.81640625" customWidth="1"/>
    <col min="10" max="10" width="14.26953125" customWidth="1"/>
    <col min="11" max="11" width="3.26953125" customWidth="1"/>
    <col min="12" max="12" width="26.1796875" customWidth="1"/>
  </cols>
  <sheetData>
    <row r="1" spans="1:17" s="79" customFormat="1" ht="14.5" x14ac:dyDescent="0.35">
      <c r="A1" s="79" t="s">
        <v>0</v>
      </c>
      <c r="J1" s="79" t="s">
        <v>1</v>
      </c>
    </row>
    <row r="2" spans="1:17" ht="14.5" x14ac:dyDescent="0.35">
      <c r="A2" t="s">
        <v>2</v>
      </c>
      <c r="J2" s="78"/>
      <c r="L2" s="80" t="str">
        <f>IF(J2="yes","You need to complete the Personnel tab.",IF(J2="no","You do not need to complete the Personnel tab.",IF(J2="","")))</f>
        <v/>
      </c>
      <c r="M2" s="78"/>
      <c r="N2" s="78"/>
      <c r="O2" s="78"/>
      <c r="P2" s="78"/>
      <c r="Q2" s="78"/>
    </row>
    <row r="3" spans="1:17" ht="14.5" x14ac:dyDescent="0.35">
      <c r="A3" t="s">
        <v>3</v>
      </c>
      <c r="J3" s="78"/>
      <c r="L3" s="80" t="str">
        <f>IF(J3="yes","You need to complete the Contracted Services and Non-Personnel tab.",IF(J3="no","You do not need to complete the Contracted Services and Non-Personnel tab.",IF(J3="","")))</f>
        <v/>
      </c>
      <c r="M3" s="78"/>
      <c r="N3" s="78"/>
      <c r="O3" s="78"/>
      <c r="P3" s="78"/>
      <c r="Q3" s="78"/>
    </row>
    <row r="4" spans="1:17" ht="15" customHeight="1" x14ac:dyDescent="0.35">
      <c r="L4" s="77"/>
    </row>
    <row r="44" spans="2:2" ht="14.5" x14ac:dyDescent="0.35">
      <c r="B44" s="57" t="s">
        <v>4</v>
      </c>
    </row>
    <row r="45" spans="2:2" ht="14.5" x14ac:dyDescent="0.35">
      <c r="B45" s="57" t="s">
        <v>5</v>
      </c>
    </row>
  </sheetData>
  <dataValidations count="1">
    <dataValidation type="list" allowBlank="1" showInputMessage="1" showErrorMessage="1" sqref="J2:K3" xr:uid="{75B12C5B-443E-47D9-9463-DC880D1F52BF}">
      <formula1>$B$44:$B$45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F50AC-A34E-4AE8-9AAC-4AE90D0FCD90}">
  <sheetPr>
    <tabColor theme="5" tint="-0.249977111117893"/>
    <pageSetUpPr fitToPage="1"/>
  </sheetPr>
  <dimension ref="A1:U39"/>
  <sheetViews>
    <sheetView tabSelected="1" workbookViewId="0">
      <selection activeCell="P12" sqref="P12"/>
    </sheetView>
  </sheetViews>
  <sheetFormatPr defaultRowHeight="15" customHeight="1" x14ac:dyDescent="0.35"/>
  <cols>
    <col min="1" max="1" width="39.453125" customWidth="1"/>
    <col min="2" max="2" width="14" customWidth="1"/>
    <col min="6" max="6" width="19.1796875" customWidth="1"/>
    <col min="7" max="7" width="12.26953125" customWidth="1"/>
    <col min="8" max="8" width="10.1796875" customWidth="1"/>
    <col min="10" max="10" width="10.453125" customWidth="1"/>
    <col min="11" max="11" width="10.1796875" style="3" bestFit="1" customWidth="1"/>
    <col min="12" max="12" width="11.54296875" style="3" customWidth="1"/>
    <col min="13" max="13" width="9.1796875" style="3"/>
    <col min="14" max="14" width="13.1796875" style="3" customWidth="1"/>
    <col min="15" max="15" width="9.26953125" style="3" customWidth="1"/>
    <col min="16" max="16" width="15.1796875" style="3" customWidth="1"/>
    <col min="17" max="17" width="9.26953125" style="3" customWidth="1"/>
    <col min="18" max="18" width="10.54296875" style="3" customWidth="1"/>
    <col min="19" max="19" width="9.26953125" style="3" customWidth="1"/>
    <col min="20" max="20" width="9.1796875" style="3"/>
    <col min="21" max="21" width="13.1796875" style="3" customWidth="1"/>
  </cols>
  <sheetData>
    <row r="1" spans="1:21" ht="15.5" x14ac:dyDescent="0.35">
      <c r="A1" s="4" t="s">
        <v>6</v>
      </c>
      <c r="B1" s="4"/>
    </row>
    <row r="2" spans="1:21" ht="21" x14ac:dyDescent="0.35">
      <c r="A2" s="4" t="s">
        <v>7</v>
      </c>
      <c r="B2" s="4"/>
      <c r="C2" s="5"/>
      <c r="D2" s="6"/>
      <c r="E2" s="5"/>
      <c r="F2" s="6"/>
      <c r="G2" s="5"/>
      <c r="J2" s="5"/>
    </row>
    <row r="3" spans="1:21" ht="16.5" customHeight="1" x14ac:dyDescent="0.35">
      <c r="A3" s="9" t="s">
        <v>8</v>
      </c>
      <c r="B3" s="9"/>
      <c r="C3" s="5"/>
      <c r="D3" s="5"/>
      <c r="E3" s="5"/>
      <c r="F3" s="5"/>
      <c r="G3" s="5"/>
      <c r="J3" s="5"/>
      <c r="M3" s="81" t="s">
        <v>9</v>
      </c>
      <c r="N3" s="81"/>
      <c r="O3" s="81"/>
      <c r="P3" s="81"/>
      <c r="Q3" s="81"/>
      <c r="R3" s="81"/>
      <c r="S3" s="81"/>
    </row>
    <row r="4" spans="1:21" ht="21" customHeight="1" x14ac:dyDescent="0.35">
      <c r="C4" s="5"/>
      <c r="D4" s="5"/>
      <c r="E4" s="8"/>
      <c r="F4" s="5"/>
      <c r="G4" s="5"/>
      <c r="J4" s="5"/>
      <c r="M4" s="82"/>
      <c r="N4" s="82"/>
      <c r="O4" s="82"/>
      <c r="P4" s="82"/>
      <c r="Q4" s="82"/>
      <c r="R4" s="82"/>
      <c r="S4" s="82"/>
    </row>
    <row r="5" spans="1:21" ht="72.5" x14ac:dyDescent="0.35">
      <c r="A5" s="66" t="s">
        <v>10</v>
      </c>
      <c r="B5" s="16" t="s">
        <v>11</v>
      </c>
      <c r="C5" s="16" t="s">
        <v>12</v>
      </c>
      <c r="D5" s="16" t="s">
        <v>13</v>
      </c>
      <c r="E5" s="16" t="s">
        <v>14</v>
      </c>
      <c r="F5" s="16" t="s">
        <v>15</v>
      </c>
      <c r="G5" s="29" t="s">
        <v>16</v>
      </c>
      <c r="H5" s="66" t="s">
        <v>17</v>
      </c>
      <c r="I5" s="16" t="s">
        <v>18</v>
      </c>
      <c r="J5" s="16" t="s">
        <v>19</v>
      </c>
      <c r="K5" s="16" t="s">
        <v>20</v>
      </c>
      <c r="L5" s="29" t="s">
        <v>21</v>
      </c>
      <c r="M5" s="67" t="s">
        <v>22</v>
      </c>
      <c r="N5" s="67" t="s">
        <v>23</v>
      </c>
      <c r="O5" s="67" t="s">
        <v>24</v>
      </c>
      <c r="P5" s="67" t="s">
        <v>25</v>
      </c>
      <c r="Q5" s="67" t="s">
        <v>26</v>
      </c>
      <c r="R5" s="67" t="s">
        <v>27</v>
      </c>
      <c r="S5" s="68" t="s">
        <v>28</v>
      </c>
      <c r="T5" s="29" t="s">
        <v>29</v>
      </c>
      <c r="U5" s="29" t="s">
        <v>30</v>
      </c>
    </row>
    <row r="6" spans="1:21" ht="14.5" x14ac:dyDescent="0.35">
      <c r="A6" s="69"/>
      <c r="B6" s="69"/>
      <c r="C6" s="70"/>
      <c r="D6" s="70"/>
      <c r="E6" s="70"/>
      <c r="F6" s="69"/>
      <c r="G6" s="71"/>
      <c r="H6" s="72"/>
      <c r="I6" s="72"/>
      <c r="J6" s="14">
        <f>IF(ISBLANK(H6),0,ROUND(G6/H6,2))</f>
        <v>0</v>
      </c>
      <c r="K6" s="47">
        <f>IF(ISBLANK(H6),0,I6/H6)</f>
        <v>0</v>
      </c>
      <c r="L6" s="14">
        <f t="shared" ref="L6:L25" si="0">ROUND(+G6*K6,2)</f>
        <v>0</v>
      </c>
      <c r="M6" s="71"/>
      <c r="N6" s="71"/>
      <c r="O6" s="71"/>
      <c r="P6" s="71"/>
      <c r="Q6" s="71"/>
      <c r="R6" s="71"/>
      <c r="S6" s="71"/>
      <c r="T6" s="14">
        <f>ROUND(M6+N6+O6+P6+Q6+R6+S6*K6,2)</f>
        <v>0</v>
      </c>
      <c r="U6" s="14">
        <f t="shared" ref="U6:U25" si="1">+L6+T6</f>
        <v>0</v>
      </c>
    </row>
    <row r="7" spans="1:21" ht="14.5" x14ac:dyDescent="0.35">
      <c r="A7" s="69"/>
      <c r="B7" s="69"/>
      <c r="C7" s="70"/>
      <c r="D7" s="70"/>
      <c r="E7" s="70"/>
      <c r="F7" s="69"/>
      <c r="G7" s="71"/>
      <c r="H7" s="72"/>
      <c r="I7" s="72"/>
      <c r="J7" s="14">
        <f t="shared" ref="J7:J25" si="2">IF(ISBLANK(H7),0,ROUND(G7/H7,2))</f>
        <v>0</v>
      </c>
      <c r="K7" s="47">
        <f t="shared" ref="K7:K25" si="3">IF(ISBLANK(H7),0,I7/H7)</f>
        <v>0</v>
      </c>
      <c r="L7" s="14">
        <f t="shared" si="0"/>
        <v>0</v>
      </c>
      <c r="M7" s="71"/>
      <c r="N7" s="71"/>
      <c r="O7" s="71"/>
      <c r="P7" s="71"/>
      <c r="Q7" s="71"/>
      <c r="R7" s="71"/>
      <c r="S7" s="71"/>
      <c r="T7" s="14">
        <f t="shared" ref="T7:T25" si="4">ROUND(M7+N7+O7+P7+Q7+R7+S7*K7,2)</f>
        <v>0</v>
      </c>
      <c r="U7" s="14">
        <f t="shared" si="1"/>
        <v>0</v>
      </c>
    </row>
    <row r="8" spans="1:21" ht="14.5" x14ac:dyDescent="0.35">
      <c r="A8" s="69"/>
      <c r="B8" s="69"/>
      <c r="C8" s="70"/>
      <c r="D8" s="70"/>
      <c r="E8" s="70"/>
      <c r="F8" s="69"/>
      <c r="G8" s="71"/>
      <c r="H8" s="72"/>
      <c r="I8" s="72"/>
      <c r="J8" s="14">
        <f t="shared" si="2"/>
        <v>0</v>
      </c>
      <c r="K8" s="47">
        <f t="shared" si="3"/>
        <v>0</v>
      </c>
      <c r="L8" s="14">
        <f t="shared" si="0"/>
        <v>0</v>
      </c>
      <c r="M8" s="71"/>
      <c r="N8" s="71"/>
      <c r="O8" s="71"/>
      <c r="P8" s="71"/>
      <c r="Q8" s="71"/>
      <c r="R8" s="71"/>
      <c r="S8" s="71"/>
      <c r="T8" s="14">
        <f t="shared" si="4"/>
        <v>0</v>
      </c>
      <c r="U8" s="14">
        <f t="shared" si="1"/>
        <v>0</v>
      </c>
    </row>
    <row r="9" spans="1:21" ht="14.5" x14ac:dyDescent="0.35">
      <c r="A9" s="69"/>
      <c r="B9" s="69"/>
      <c r="C9" s="70"/>
      <c r="D9" s="70"/>
      <c r="E9" s="70"/>
      <c r="F9" s="69"/>
      <c r="G9" s="71"/>
      <c r="H9" s="72"/>
      <c r="I9" s="72"/>
      <c r="J9" s="14">
        <f t="shared" si="2"/>
        <v>0</v>
      </c>
      <c r="K9" s="47">
        <f t="shared" si="3"/>
        <v>0</v>
      </c>
      <c r="L9" s="14">
        <f t="shared" si="0"/>
        <v>0</v>
      </c>
      <c r="M9" s="71"/>
      <c r="N9" s="71"/>
      <c r="O9" s="71"/>
      <c r="P9" s="71"/>
      <c r="Q9" s="71"/>
      <c r="R9" s="71"/>
      <c r="S9" s="71"/>
      <c r="T9" s="14">
        <f t="shared" si="4"/>
        <v>0</v>
      </c>
      <c r="U9" s="14">
        <f t="shared" si="1"/>
        <v>0</v>
      </c>
    </row>
    <row r="10" spans="1:21" ht="14.5" x14ac:dyDescent="0.35">
      <c r="A10" s="69"/>
      <c r="B10" s="69"/>
      <c r="C10" s="70"/>
      <c r="D10" s="70"/>
      <c r="E10" s="70"/>
      <c r="F10" s="69"/>
      <c r="G10" s="71"/>
      <c r="H10" s="72"/>
      <c r="I10" s="72"/>
      <c r="J10" s="14">
        <f t="shared" si="2"/>
        <v>0</v>
      </c>
      <c r="K10" s="47">
        <f t="shared" si="3"/>
        <v>0</v>
      </c>
      <c r="L10" s="14">
        <f t="shared" si="0"/>
        <v>0</v>
      </c>
      <c r="M10" s="71"/>
      <c r="N10" s="71"/>
      <c r="O10" s="71"/>
      <c r="P10" s="71"/>
      <c r="Q10" s="71"/>
      <c r="R10" s="71"/>
      <c r="S10" s="71"/>
      <c r="T10" s="14">
        <f t="shared" si="4"/>
        <v>0</v>
      </c>
      <c r="U10" s="14">
        <f t="shared" si="1"/>
        <v>0</v>
      </c>
    </row>
    <row r="11" spans="1:21" ht="14.5" x14ac:dyDescent="0.35">
      <c r="A11" s="69"/>
      <c r="B11" s="69"/>
      <c r="C11" s="70"/>
      <c r="D11" s="70"/>
      <c r="E11" s="70"/>
      <c r="F11" s="69"/>
      <c r="G11" s="71"/>
      <c r="H11" s="72"/>
      <c r="I11" s="72"/>
      <c r="J11" s="14">
        <f t="shared" si="2"/>
        <v>0</v>
      </c>
      <c r="K11" s="47">
        <f t="shared" si="3"/>
        <v>0</v>
      </c>
      <c r="L11" s="14">
        <f t="shared" si="0"/>
        <v>0</v>
      </c>
      <c r="M11" s="71"/>
      <c r="N11" s="71"/>
      <c r="O11" s="71"/>
      <c r="P11" s="71"/>
      <c r="Q11" s="71"/>
      <c r="R11" s="71"/>
      <c r="S11" s="71"/>
      <c r="T11" s="14">
        <f t="shared" si="4"/>
        <v>0</v>
      </c>
      <c r="U11" s="14">
        <f t="shared" si="1"/>
        <v>0</v>
      </c>
    </row>
    <row r="12" spans="1:21" ht="14.5" x14ac:dyDescent="0.35">
      <c r="A12" s="69"/>
      <c r="B12" s="69"/>
      <c r="C12" s="70"/>
      <c r="D12" s="70"/>
      <c r="E12" s="70"/>
      <c r="F12" s="69"/>
      <c r="G12" s="71"/>
      <c r="H12" s="72"/>
      <c r="I12" s="72"/>
      <c r="J12" s="14">
        <f t="shared" si="2"/>
        <v>0</v>
      </c>
      <c r="K12" s="47">
        <f t="shared" si="3"/>
        <v>0</v>
      </c>
      <c r="L12" s="14">
        <f t="shared" si="0"/>
        <v>0</v>
      </c>
      <c r="M12" s="71"/>
      <c r="N12" s="71"/>
      <c r="O12" s="71"/>
      <c r="P12" s="71"/>
      <c r="Q12" s="71"/>
      <c r="R12" s="71"/>
      <c r="S12" s="71"/>
      <c r="T12" s="14">
        <f t="shared" si="4"/>
        <v>0</v>
      </c>
      <c r="U12" s="14">
        <f t="shared" si="1"/>
        <v>0</v>
      </c>
    </row>
    <row r="13" spans="1:21" ht="14.5" x14ac:dyDescent="0.35">
      <c r="A13" s="69"/>
      <c r="B13" s="69"/>
      <c r="C13" s="70"/>
      <c r="D13" s="70"/>
      <c r="E13" s="70"/>
      <c r="F13" s="69"/>
      <c r="G13" s="71"/>
      <c r="H13" s="72"/>
      <c r="I13" s="72"/>
      <c r="J13" s="14">
        <f t="shared" si="2"/>
        <v>0</v>
      </c>
      <c r="K13" s="47">
        <f t="shared" si="3"/>
        <v>0</v>
      </c>
      <c r="L13" s="14">
        <f t="shared" si="0"/>
        <v>0</v>
      </c>
      <c r="M13" s="71"/>
      <c r="N13" s="71"/>
      <c r="O13" s="71"/>
      <c r="P13" s="71"/>
      <c r="Q13" s="71"/>
      <c r="R13" s="71"/>
      <c r="S13" s="71"/>
      <c r="T13" s="14">
        <f t="shared" si="4"/>
        <v>0</v>
      </c>
      <c r="U13" s="14">
        <f t="shared" si="1"/>
        <v>0</v>
      </c>
    </row>
    <row r="14" spans="1:21" ht="14.5" x14ac:dyDescent="0.35">
      <c r="A14" s="69"/>
      <c r="B14" s="69"/>
      <c r="C14" s="70"/>
      <c r="D14" s="70"/>
      <c r="E14" s="70"/>
      <c r="F14" s="69"/>
      <c r="G14" s="71"/>
      <c r="H14" s="72"/>
      <c r="I14" s="72"/>
      <c r="J14" s="14">
        <f t="shared" si="2"/>
        <v>0</v>
      </c>
      <c r="K14" s="47">
        <f t="shared" si="3"/>
        <v>0</v>
      </c>
      <c r="L14" s="14">
        <f t="shared" si="0"/>
        <v>0</v>
      </c>
      <c r="M14" s="71"/>
      <c r="N14" s="71"/>
      <c r="O14" s="71"/>
      <c r="P14" s="71"/>
      <c r="Q14" s="71"/>
      <c r="R14" s="71"/>
      <c r="S14" s="71"/>
      <c r="T14" s="14">
        <f t="shared" si="4"/>
        <v>0</v>
      </c>
      <c r="U14" s="14">
        <f t="shared" si="1"/>
        <v>0</v>
      </c>
    </row>
    <row r="15" spans="1:21" ht="14.5" x14ac:dyDescent="0.35">
      <c r="A15" s="69"/>
      <c r="B15" s="69"/>
      <c r="C15" s="70"/>
      <c r="D15" s="70"/>
      <c r="E15" s="70"/>
      <c r="F15" s="69"/>
      <c r="G15" s="71"/>
      <c r="H15" s="72"/>
      <c r="I15" s="72"/>
      <c r="J15" s="14">
        <f t="shared" si="2"/>
        <v>0</v>
      </c>
      <c r="K15" s="47">
        <f t="shared" si="3"/>
        <v>0</v>
      </c>
      <c r="L15" s="14">
        <f t="shared" si="0"/>
        <v>0</v>
      </c>
      <c r="M15" s="71"/>
      <c r="N15" s="71"/>
      <c r="O15" s="71"/>
      <c r="P15" s="71"/>
      <c r="Q15" s="71"/>
      <c r="R15" s="71"/>
      <c r="S15" s="71"/>
      <c r="T15" s="14">
        <f t="shared" si="4"/>
        <v>0</v>
      </c>
      <c r="U15" s="14">
        <f t="shared" si="1"/>
        <v>0</v>
      </c>
    </row>
    <row r="16" spans="1:21" ht="14.5" x14ac:dyDescent="0.35">
      <c r="A16" s="69"/>
      <c r="B16" s="69"/>
      <c r="C16" s="70"/>
      <c r="D16" s="70"/>
      <c r="E16" s="70"/>
      <c r="F16" s="69"/>
      <c r="G16" s="71"/>
      <c r="H16" s="72"/>
      <c r="I16" s="72"/>
      <c r="J16" s="14">
        <f t="shared" si="2"/>
        <v>0</v>
      </c>
      <c r="K16" s="47">
        <f t="shared" si="3"/>
        <v>0</v>
      </c>
      <c r="L16" s="14">
        <f t="shared" si="0"/>
        <v>0</v>
      </c>
      <c r="M16" s="71"/>
      <c r="N16" s="71"/>
      <c r="O16" s="71"/>
      <c r="P16" s="71"/>
      <c r="Q16" s="71"/>
      <c r="R16" s="71"/>
      <c r="S16" s="71"/>
      <c r="T16" s="14">
        <f t="shared" si="4"/>
        <v>0</v>
      </c>
      <c r="U16" s="14">
        <f t="shared" si="1"/>
        <v>0</v>
      </c>
    </row>
    <row r="17" spans="1:21" ht="14.5" x14ac:dyDescent="0.35">
      <c r="A17" s="69"/>
      <c r="B17" s="69"/>
      <c r="C17" s="70"/>
      <c r="D17" s="70"/>
      <c r="E17" s="70"/>
      <c r="F17" s="69"/>
      <c r="G17" s="71"/>
      <c r="H17" s="72"/>
      <c r="I17" s="72"/>
      <c r="J17" s="14">
        <f t="shared" si="2"/>
        <v>0</v>
      </c>
      <c r="K17" s="47">
        <f t="shared" si="3"/>
        <v>0</v>
      </c>
      <c r="L17" s="14">
        <f t="shared" si="0"/>
        <v>0</v>
      </c>
      <c r="M17" s="71"/>
      <c r="N17" s="71"/>
      <c r="O17" s="71"/>
      <c r="P17" s="71"/>
      <c r="Q17" s="71"/>
      <c r="R17" s="71"/>
      <c r="S17" s="71"/>
      <c r="T17" s="14">
        <f t="shared" si="4"/>
        <v>0</v>
      </c>
      <c r="U17" s="14">
        <f t="shared" si="1"/>
        <v>0</v>
      </c>
    </row>
    <row r="18" spans="1:21" ht="14.5" x14ac:dyDescent="0.35">
      <c r="A18" s="69"/>
      <c r="B18" s="69"/>
      <c r="C18" s="70"/>
      <c r="D18" s="70"/>
      <c r="E18" s="70"/>
      <c r="F18" s="69"/>
      <c r="G18" s="71"/>
      <c r="H18" s="72"/>
      <c r="I18" s="72"/>
      <c r="J18" s="14">
        <f t="shared" si="2"/>
        <v>0</v>
      </c>
      <c r="K18" s="47">
        <f t="shared" si="3"/>
        <v>0</v>
      </c>
      <c r="L18" s="14">
        <f t="shared" si="0"/>
        <v>0</v>
      </c>
      <c r="M18" s="71"/>
      <c r="N18" s="71"/>
      <c r="O18" s="71"/>
      <c r="P18" s="71"/>
      <c r="Q18" s="71"/>
      <c r="R18" s="71"/>
      <c r="S18" s="71"/>
      <c r="T18" s="14">
        <f t="shared" si="4"/>
        <v>0</v>
      </c>
      <c r="U18" s="14">
        <f t="shared" si="1"/>
        <v>0</v>
      </c>
    </row>
    <row r="19" spans="1:21" ht="14.5" x14ac:dyDescent="0.35">
      <c r="A19" s="69"/>
      <c r="B19" s="69"/>
      <c r="C19" s="70"/>
      <c r="D19" s="70"/>
      <c r="E19" s="70"/>
      <c r="F19" s="69"/>
      <c r="G19" s="71"/>
      <c r="H19" s="72"/>
      <c r="I19" s="72"/>
      <c r="J19" s="14">
        <f t="shared" si="2"/>
        <v>0</v>
      </c>
      <c r="K19" s="47">
        <f t="shared" si="3"/>
        <v>0</v>
      </c>
      <c r="L19" s="14">
        <f t="shared" si="0"/>
        <v>0</v>
      </c>
      <c r="M19" s="71"/>
      <c r="N19" s="71"/>
      <c r="O19" s="71"/>
      <c r="P19" s="71"/>
      <c r="Q19" s="71"/>
      <c r="R19" s="71"/>
      <c r="S19" s="71"/>
      <c r="T19" s="14">
        <f t="shared" si="4"/>
        <v>0</v>
      </c>
      <c r="U19" s="14">
        <f t="shared" si="1"/>
        <v>0</v>
      </c>
    </row>
    <row r="20" spans="1:21" ht="14.5" x14ac:dyDescent="0.35">
      <c r="A20" s="69"/>
      <c r="B20" s="69"/>
      <c r="C20" s="70"/>
      <c r="D20" s="70"/>
      <c r="E20" s="70"/>
      <c r="F20" s="69"/>
      <c r="G20" s="71"/>
      <c r="H20" s="72"/>
      <c r="I20" s="72"/>
      <c r="J20" s="14">
        <f t="shared" si="2"/>
        <v>0</v>
      </c>
      <c r="K20" s="47">
        <f t="shared" si="3"/>
        <v>0</v>
      </c>
      <c r="L20" s="14">
        <f t="shared" si="0"/>
        <v>0</v>
      </c>
      <c r="M20" s="71"/>
      <c r="N20" s="71"/>
      <c r="O20" s="71"/>
      <c r="P20" s="71"/>
      <c r="Q20" s="71"/>
      <c r="R20" s="71"/>
      <c r="S20" s="71"/>
      <c r="T20" s="14">
        <f t="shared" si="4"/>
        <v>0</v>
      </c>
      <c r="U20" s="14">
        <f t="shared" si="1"/>
        <v>0</v>
      </c>
    </row>
    <row r="21" spans="1:21" ht="14.5" x14ac:dyDescent="0.35">
      <c r="A21" s="69"/>
      <c r="B21" s="69"/>
      <c r="C21" s="70"/>
      <c r="D21" s="70"/>
      <c r="E21" s="70"/>
      <c r="F21" s="69"/>
      <c r="G21" s="71"/>
      <c r="H21" s="72"/>
      <c r="I21" s="72"/>
      <c r="J21" s="14">
        <f t="shared" si="2"/>
        <v>0</v>
      </c>
      <c r="K21" s="47">
        <f t="shared" si="3"/>
        <v>0</v>
      </c>
      <c r="L21" s="14">
        <f t="shared" si="0"/>
        <v>0</v>
      </c>
      <c r="M21" s="71"/>
      <c r="N21" s="71"/>
      <c r="O21" s="71"/>
      <c r="P21" s="71"/>
      <c r="Q21" s="71"/>
      <c r="R21" s="71"/>
      <c r="S21" s="71"/>
      <c r="T21" s="14">
        <f t="shared" si="4"/>
        <v>0</v>
      </c>
      <c r="U21" s="14">
        <f t="shared" si="1"/>
        <v>0</v>
      </c>
    </row>
    <row r="22" spans="1:21" ht="14.5" x14ac:dyDescent="0.35">
      <c r="A22" s="69"/>
      <c r="B22" s="69"/>
      <c r="C22" s="70"/>
      <c r="D22" s="70"/>
      <c r="E22" s="70"/>
      <c r="F22" s="69"/>
      <c r="G22" s="71"/>
      <c r="H22" s="72"/>
      <c r="I22" s="72"/>
      <c r="J22" s="14">
        <f>IF(ISBLANK(H22),0,ROUND(G22/H22,2))</f>
        <v>0</v>
      </c>
      <c r="K22" s="47">
        <f t="shared" si="3"/>
        <v>0</v>
      </c>
      <c r="L22" s="14">
        <f t="shared" si="0"/>
        <v>0</v>
      </c>
      <c r="M22" s="71"/>
      <c r="N22" s="71"/>
      <c r="O22" s="71"/>
      <c r="P22" s="71"/>
      <c r="Q22" s="71"/>
      <c r="R22" s="71"/>
      <c r="S22" s="71"/>
      <c r="T22" s="14">
        <f t="shared" si="4"/>
        <v>0</v>
      </c>
      <c r="U22" s="14">
        <f t="shared" si="1"/>
        <v>0</v>
      </c>
    </row>
    <row r="23" spans="1:21" ht="14.5" x14ac:dyDescent="0.35">
      <c r="A23" s="69"/>
      <c r="B23" s="69"/>
      <c r="C23" s="70"/>
      <c r="D23" s="70"/>
      <c r="E23" s="70"/>
      <c r="F23" s="69"/>
      <c r="G23" s="71"/>
      <c r="H23" s="72"/>
      <c r="I23" s="72"/>
      <c r="J23" s="14">
        <f t="shared" si="2"/>
        <v>0</v>
      </c>
      <c r="K23" s="47">
        <f t="shared" si="3"/>
        <v>0</v>
      </c>
      <c r="L23" s="14">
        <f t="shared" si="0"/>
        <v>0</v>
      </c>
      <c r="M23" s="71"/>
      <c r="N23" s="71"/>
      <c r="O23" s="71"/>
      <c r="P23" s="71"/>
      <c r="Q23" s="71"/>
      <c r="R23" s="71"/>
      <c r="S23" s="71"/>
      <c r="T23" s="14">
        <f t="shared" si="4"/>
        <v>0</v>
      </c>
      <c r="U23" s="14">
        <f t="shared" si="1"/>
        <v>0</v>
      </c>
    </row>
    <row r="24" spans="1:21" ht="14.5" x14ac:dyDescent="0.35">
      <c r="A24" s="69"/>
      <c r="B24" s="69"/>
      <c r="C24" s="70"/>
      <c r="D24" s="70"/>
      <c r="E24" s="70"/>
      <c r="F24" s="69"/>
      <c r="G24" s="71"/>
      <c r="H24" s="72"/>
      <c r="I24" s="72"/>
      <c r="J24" s="14">
        <f t="shared" si="2"/>
        <v>0</v>
      </c>
      <c r="K24" s="47">
        <f t="shared" si="3"/>
        <v>0</v>
      </c>
      <c r="L24" s="14">
        <f t="shared" si="0"/>
        <v>0</v>
      </c>
      <c r="M24" s="71"/>
      <c r="N24" s="71"/>
      <c r="O24" s="71"/>
      <c r="P24" s="71"/>
      <c r="Q24" s="71"/>
      <c r="R24" s="71"/>
      <c r="S24" s="71"/>
      <c r="T24" s="14">
        <f t="shared" si="4"/>
        <v>0</v>
      </c>
      <c r="U24" s="14">
        <f t="shared" si="1"/>
        <v>0</v>
      </c>
    </row>
    <row r="25" spans="1:21" ht="14.5" x14ac:dyDescent="0.35">
      <c r="A25" s="69"/>
      <c r="B25" s="69"/>
      <c r="C25" s="70"/>
      <c r="D25" s="70"/>
      <c r="E25" s="70"/>
      <c r="F25" s="69"/>
      <c r="G25" s="71"/>
      <c r="H25" s="72"/>
      <c r="I25" s="72"/>
      <c r="J25" s="14">
        <f t="shared" si="2"/>
        <v>0</v>
      </c>
      <c r="K25" s="47">
        <f t="shared" si="3"/>
        <v>0</v>
      </c>
      <c r="L25" s="14">
        <f t="shared" si="0"/>
        <v>0</v>
      </c>
      <c r="M25" s="71"/>
      <c r="N25" s="71"/>
      <c r="O25" s="71"/>
      <c r="P25" s="71"/>
      <c r="Q25" s="71"/>
      <c r="R25" s="71"/>
      <c r="S25" s="71"/>
      <c r="T25" s="14">
        <f t="shared" si="4"/>
        <v>0</v>
      </c>
      <c r="U25" s="14">
        <f t="shared" si="1"/>
        <v>0</v>
      </c>
    </row>
    <row r="26" spans="1:21" ht="14.5" x14ac:dyDescent="0.35">
      <c r="C26" s="2"/>
      <c r="D26" s="2"/>
      <c r="E26" s="2"/>
      <c r="F26" s="15" t="s">
        <v>31</v>
      </c>
      <c r="G26" s="51">
        <f>SUM(G6:G25)</f>
        <v>0</v>
      </c>
      <c r="H26" s="65">
        <f>SUM(H6:H25)</f>
        <v>0</v>
      </c>
      <c r="I26" s="65">
        <f>SUM(I6:I25)</f>
        <v>0</v>
      </c>
      <c r="J26" s="51"/>
      <c r="K26" s="51"/>
      <c r="L26" s="51">
        <f>SUM(L6:L25)</f>
        <v>0</v>
      </c>
      <c r="M26" s="73"/>
      <c r="N26" s="73"/>
      <c r="O26" s="73"/>
      <c r="P26" s="73"/>
      <c r="Q26" s="73"/>
      <c r="R26" s="73"/>
      <c r="S26" s="73"/>
      <c r="T26" s="51">
        <f>SUM(T6:T25)</f>
        <v>0</v>
      </c>
      <c r="U26" s="51">
        <f>SUM(U6:U25)</f>
        <v>0</v>
      </c>
    </row>
    <row r="27" spans="1:21" ht="15.5" x14ac:dyDescent="0.35">
      <c r="A27" s="58" t="s">
        <v>32</v>
      </c>
      <c r="B27" s="59">
        <f>U26</f>
        <v>0</v>
      </c>
      <c r="C27" s="2"/>
      <c r="D27" s="2"/>
      <c r="E27" s="2"/>
      <c r="F27" s="15"/>
      <c r="G27" s="3"/>
      <c r="H27" s="55"/>
      <c r="I27" s="55"/>
      <c r="J27" s="3"/>
    </row>
    <row r="28" spans="1:21" ht="31" x14ac:dyDescent="0.35">
      <c r="A28" s="60" t="s">
        <v>33</v>
      </c>
      <c r="B28" s="59">
        <f>'Contracted Svs &amp; Non-Personnel'!H18</f>
        <v>0</v>
      </c>
      <c r="C28" s="2"/>
      <c r="D28" s="2"/>
      <c r="E28" s="2"/>
      <c r="F28" s="15"/>
      <c r="G28" s="3"/>
      <c r="H28" s="55"/>
      <c r="I28" s="55"/>
      <c r="J28" s="3"/>
      <c r="M28" t="s">
        <v>34</v>
      </c>
    </row>
    <row r="29" spans="1:21" ht="28.5" x14ac:dyDescent="0.35">
      <c r="A29" s="61" t="s">
        <v>35</v>
      </c>
      <c r="B29" s="62">
        <f>SUM(B27:B28)</f>
        <v>0</v>
      </c>
      <c r="C29" s="2"/>
      <c r="D29" s="2"/>
      <c r="E29" s="2"/>
      <c r="F29" s="15"/>
      <c r="G29" s="3"/>
      <c r="H29" s="55"/>
      <c r="I29" s="55"/>
      <c r="J29" s="3"/>
    </row>
    <row r="30" spans="1:21" ht="28.5" x14ac:dyDescent="0.35">
      <c r="A30" s="63" t="s">
        <v>36</v>
      </c>
      <c r="B30" s="64">
        <f>0.1*B29</f>
        <v>0</v>
      </c>
      <c r="C30" s="2"/>
      <c r="D30" s="2"/>
      <c r="E30" s="2"/>
      <c r="F30" s="15"/>
      <c r="G30" s="3"/>
      <c r="H30" s="55"/>
      <c r="I30" s="55"/>
      <c r="J30" s="3"/>
    </row>
    <row r="31" spans="1:21" ht="14.5" x14ac:dyDescent="0.35">
      <c r="C31" s="2"/>
      <c r="D31" s="2"/>
      <c r="E31" s="2"/>
      <c r="F31" s="15"/>
      <c r="G31" s="3"/>
      <c r="H31" s="55"/>
      <c r="I31" s="55"/>
      <c r="J31" s="3"/>
    </row>
    <row r="32" spans="1:21" ht="14.5" x14ac:dyDescent="0.35">
      <c r="A32" s="56" t="s">
        <v>37</v>
      </c>
      <c r="C32" s="2"/>
      <c r="D32" s="2"/>
      <c r="E32" s="2"/>
      <c r="F32" s="15"/>
      <c r="G32" s="3"/>
      <c r="H32" s="55"/>
      <c r="I32" s="55"/>
      <c r="J32" s="3"/>
    </row>
    <row r="33" spans="1:21" ht="14.5" x14ac:dyDescent="0.35">
      <c r="A33" t="s">
        <v>38</v>
      </c>
      <c r="K33"/>
      <c r="L33"/>
      <c r="M33"/>
      <c r="N33"/>
      <c r="O33"/>
      <c r="P33"/>
      <c r="Q33"/>
      <c r="R33"/>
      <c r="S33"/>
      <c r="T33"/>
      <c r="U33"/>
    </row>
    <row r="34" spans="1:21" ht="14.5" x14ac:dyDescent="0.35">
      <c r="A34" t="s">
        <v>39</v>
      </c>
      <c r="K34"/>
      <c r="L34"/>
      <c r="M34"/>
      <c r="N34"/>
      <c r="O34"/>
      <c r="P34"/>
      <c r="Q34"/>
      <c r="R34"/>
      <c r="S34"/>
      <c r="T34"/>
      <c r="U34"/>
    </row>
    <row r="35" spans="1:21" ht="14.5" x14ac:dyDescent="0.35">
      <c r="A35" t="s">
        <v>40</v>
      </c>
      <c r="K35"/>
      <c r="L35"/>
      <c r="M35"/>
      <c r="N35"/>
      <c r="O35"/>
      <c r="P35"/>
      <c r="Q35"/>
      <c r="R35"/>
      <c r="S35"/>
      <c r="T35"/>
      <c r="U35"/>
    </row>
    <row r="36" spans="1:21" ht="14.5" x14ac:dyDescent="0.35">
      <c r="A36" t="s">
        <v>41</v>
      </c>
      <c r="K36"/>
      <c r="L36"/>
      <c r="M36"/>
      <c r="N36"/>
      <c r="O36"/>
      <c r="P36"/>
      <c r="Q36"/>
      <c r="R36"/>
      <c r="S36"/>
      <c r="T36"/>
      <c r="U36"/>
    </row>
    <row r="37" spans="1:21" ht="15" customHeight="1" x14ac:dyDescent="0.35">
      <c r="A37" t="s">
        <v>42</v>
      </c>
      <c r="K37"/>
      <c r="L37"/>
      <c r="M37"/>
      <c r="N37"/>
      <c r="O37"/>
      <c r="P37"/>
      <c r="Q37"/>
      <c r="R37"/>
      <c r="S37"/>
      <c r="T37"/>
      <c r="U37"/>
    </row>
    <row r="38" spans="1:21" ht="15" customHeight="1" x14ac:dyDescent="0.35">
      <c r="A38" t="s">
        <v>43</v>
      </c>
      <c r="K38"/>
      <c r="L38"/>
      <c r="M38"/>
      <c r="N38"/>
      <c r="O38"/>
      <c r="P38"/>
      <c r="Q38"/>
      <c r="R38"/>
      <c r="S38"/>
      <c r="T38"/>
      <c r="U38"/>
    </row>
    <row r="39" spans="1:21" ht="15" customHeight="1" x14ac:dyDescent="0.35">
      <c r="K39"/>
      <c r="L39"/>
      <c r="M39"/>
      <c r="N39"/>
      <c r="O39"/>
      <c r="P39"/>
      <c r="Q39"/>
      <c r="R39"/>
      <c r="S39"/>
      <c r="T39"/>
      <c r="U39"/>
    </row>
  </sheetData>
  <sheetProtection algorithmName="SHA-512" hashValue="GbLWABw5kkyQ4Kgg7VwWij0ZdrwFK4CBFRPBBFqu1Xp+krCKoIrcFbG2DL3XUvjBqM4WA49ZLMka9uEkoZhyNg==" saltValue="xHS98uaJc5ElYble8u+98g==" spinCount="100000" sheet="1" objects="1" scenarios="1"/>
  <mergeCells count="1">
    <mergeCell ref="M3:S4"/>
  </mergeCells>
  <dataValidations count="5">
    <dataValidation type="list" allowBlank="1" showInputMessage="1" showErrorMessage="1" sqref="A6:A25" xr:uid="{85C81CA9-6DA3-49BE-9897-AC2EEDFE3494}">
      <formula1>$A$33:$A$35</formula1>
    </dataValidation>
    <dataValidation type="list" allowBlank="1" showInputMessage="1" showErrorMessage="1" sqref="B6:B25" xr:uid="{64D73DBE-C60F-486C-9586-AB0AA90E3180}">
      <formula1>$A$36:$A$37</formula1>
    </dataValidation>
    <dataValidation allowBlank="1" showInputMessage="1" showErrorMessage="1" promptTitle="HINT" prompt="If you are putting any amount in the fringe other column, you need to provide an explanation below of what the fringe benefit is. " sqref="S5" xr:uid="{CA9C655E-5A8E-4031-BCF9-626A2C26EB0B}"/>
    <dataValidation allowBlank="1" showInputMessage="1" showErrorMessage="1" promptTitle="HINT" prompt="The number in this cell must match the number in your AmpliFund Financial Grid Detail and Requested Amount when you complete the expenses and payment reimbursement request. " sqref="B29" xr:uid="{68A85F99-3B26-4C51-AAC6-C5C35A21A0F1}"/>
    <dataValidation allowBlank="1" showInputMessage="1" showErrorMessage="1" promptTitle="HINT" prompt="ELDF and FVJF Grants, if requested, this indirect cost + total reimbursement request above is what will be reflected in your expenses and requested amount in your payment reimbursement request AmpliFund. _x000a__x000a_Court Security - this does not apply to you." sqref="B30" xr:uid="{063AE933-856D-4B12-9024-6F7C97293E43}"/>
  </dataValidations>
  <pageMargins left="0.25" right="0.25" top="0.75" bottom="0.75" header="0.3" footer="0.3"/>
  <pageSetup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4E44A-C448-44C7-9DE3-1975DA9E1491}">
  <sheetPr>
    <tabColor theme="5" tint="-0.249977111117893"/>
  </sheetPr>
  <dimension ref="A1:I34"/>
  <sheetViews>
    <sheetView workbookViewId="0">
      <selection activeCell="A6" sqref="A6"/>
    </sheetView>
  </sheetViews>
  <sheetFormatPr defaultRowHeight="14.5" x14ac:dyDescent="0.35"/>
  <cols>
    <col min="1" max="1" width="24.7265625" customWidth="1"/>
    <col min="4" max="4" width="9.1796875" customWidth="1"/>
    <col min="5" max="5" width="21.1796875" bestFit="1" customWidth="1"/>
    <col min="6" max="6" width="10.1796875" style="3" customWidth="1"/>
    <col min="7" max="7" width="10.1796875" style="1" bestFit="1" customWidth="1"/>
    <col min="8" max="8" width="10.81640625" style="3" customWidth="1"/>
    <col min="9" max="9" width="23.453125" bestFit="1" customWidth="1"/>
  </cols>
  <sheetData>
    <row r="1" spans="1:9" ht="20.25" customHeight="1" x14ac:dyDescent="0.35">
      <c r="A1" s="4" t="s">
        <v>6</v>
      </c>
    </row>
    <row r="2" spans="1:9" ht="20.25" customHeight="1" x14ac:dyDescent="0.35">
      <c r="A2" s="4" t="s">
        <v>44</v>
      </c>
    </row>
    <row r="3" spans="1:9" x14ac:dyDescent="0.35">
      <c r="A3" s="9" t="s">
        <v>8</v>
      </c>
    </row>
    <row r="4" spans="1:9" ht="21" customHeight="1" x14ac:dyDescent="0.35">
      <c r="D4" s="8"/>
    </row>
    <row r="5" spans="1:9" ht="43.5" x14ac:dyDescent="0.35">
      <c r="A5" s="21" t="s">
        <v>45</v>
      </c>
      <c r="B5" s="22" t="s">
        <v>46</v>
      </c>
      <c r="C5" s="16" t="s">
        <v>47</v>
      </c>
      <c r="D5" s="16" t="s">
        <v>48</v>
      </c>
      <c r="E5" s="16" t="s">
        <v>49</v>
      </c>
      <c r="F5" s="17" t="s">
        <v>50</v>
      </c>
      <c r="G5" s="23" t="s">
        <v>51</v>
      </c>
      <c r="H5" s="17" t="s">
        <v>52</v>
      </c>
      <c r="I5" s="21" t="s">
        <v>53</v>
      </c>
    </row>
    <row r="6" spans="1:9" x14ac:dyDescent="0.35">
      <c r="A6" s="69"/>
      <c r="B6" s="74"/>
      <c r="C6" s="70"/>
      <c r="D6" s="70"/>
      <c r="E6" s="75"/>
      <c r="F6" s="71"/>
      <c r="G6" s="76"/>
      <c r="H6" s="14">
        <f>+F6*G6</f>
        <v>0</v>
      </c>
      <c r="I6" s="69"/>
    </row>
    <row r="7" spans="1:9" x14ac:dyDescent="0.35">
      <c r="A7" s="69"/>
      <c r="B7" s="74"/>
      <c r="C7" s="70"/>
      <c r="D7" s="70"/>
      <c r="E7" s="75"/>
      <c r="F7" s="71"/>
      <c r="G7" s="76"/>
      <c r="H7" s="14">
        <f t="shared" ref="H7:H17" si="0">+F7*G7</f>
        <v>0</v>
      </c>
      <c r="I7" s="69"/>
    </row>
    <row r="8" spans="1:9" x14ac:dyDescent="0.35">
      <c r="A8" s="69"/>
      <c r="B8" s="74"/>
      <c r="C8" s="70"/>
      <c r="D8" s="70"/>
      <c r="E8" s="75"/>
      <c r="F8" s="71"/>
      <c r="G8" s="76"/>
      <c r="H8" s="14">
        <f t="shared" si="0"/>
        <v>0</v>
      </c>
      <c r="I8" s="69"/>
    </row>
    <row r="9" spans="1:9" x14ac:dyDescent="0.35">
      <c r="A9" s="69"/>
      <c r="B9" s="69"/>
      <c r="C9" s="69"/>
      <c r="D9" s="69"/>
      <c r="E9" s="69"/>
      <c r="F9" s="71"/>
      <c r="G9" s="76"/>
      <c r="H9" s="14">
        <f t="shared" si="0"/>
        <v>0</v>
      </c>
      <c r="I9" s="69"/>
    </row>
    <row r="10" spans="1:9" x14ac:dyDescent="0.35">
      <c r="A10" s="69"/>
      <c r="B10" s="69"/>
      <c r="C10" s="69"/>
      <c r="D10" s="69"/>
      <c r="E10" s="69"/>
      <c r="F10" s="71"/>
      <c r="G10" s="76"/>
      <c r="H10" s="14">
        <f t="shared" si="0"/>
        <v>0</v>
      </c>
      <c r="I10" s="69"/>
    </row>
    <row r="11" spans="1:9" x14ac:dyDescent="0.35">
      <c r="A11" s="69"/>
      <c r="B11" s="69"/>
      <c r="C11" s="69"/>
      <c r="D11" s="69"/>
      <c r="E11" s="69"/>
      <c r="F11" s="71"/>
      <c r="G11" s="76"/>
      <c r="H11" s="14">
        <f t="shared" si="0"/>
        <v>0</v>
      </c>
      <c r="I11" s="69"/>
    </row>
    <row r="12" spans="1:9" x14ac:dyDescent="0.35">
      <c r="A12" s="69"/>
      <c r="B12" s="69"/>
      <c r="C12" s="69"/>
      <c r="D12" s="69"/>
      <c r="E12" s="69"/>
      <c r="F12" s="71"/>
      <c r="G12" s="76"/>
      <c r="H12" s="14">
        <f t="shared" si="0"/>
        <v>0</v>
      </c>
      <c r="I12" s="69"/>
    </row>
    <row r="13" spans="1:9" x14ac:dyDescent="0.35">
      <c r="A13" s="69"/>
      <c r="B13" s="69"/>
      <c r="C13" s="69"/>
      <c r="D13" s="69"/>
      <c r="E13" s="69"/>
      <c r="F13" s="71"/>
      <c r="G13" s="76"/>
      <c r="H13" s="14">
        <f t="shared" si="0"/>
        <v>0</v>
      </c>
      <c r="I13" s="69"/>
    </row>
    <row r="14" spans="1:9" x14ac:dyDescent="0.35">
      <c r="A14" s="69"/>
      <c r="B14" s="69"/>
      <c r="C14" s="69"/>
      <c r="D14" s="69"/>
      <c r="E14" s="69"/>
      <c r="F14" s="71"/>
      <c r="G14" s="76"/>
      <c r="H14" s="14">
        <f t="shared" si="0"/>
        <v>0</v>
      </c>
      <c r="I14" s="69"/>
    </row>
    <row r="15" spans="1:9" x14ac:dyDescent="0.35">
      <c r="A15" s="69"/>
      <c r="B15" s="69"/>
      <c r="C15" s="69"/>
      <c r="D15" s="69"/>
      <c r="E15" s="69"/>
      <c r="F15" s="71"/>
      <c r="G15" s="76"/>
      <c r="H15" s="14">
        <f t="shared" si="0"/>
        <v>0</v>
      </c>
      <c r="I15" s="69"/>
    </row>
    <row r="16" spans="1:9" x14ac:dyDescent="0.35">
      <c r="A16" s="69"/>
      <c r="B16" s="69"/>
      <c r="C16" s="69"/>
      <c r="D16" s="69"/>
      <c r="E16" s="69"/>
      <c r="F16" s="71"/>
      <c r="G16" s="76"/>
      <c r="H16" s="14">
        <f t="shared" si="0"/>
        <v>0</v>
      </c>
      <c r="I16" s="69"/>
    </row>
    <row r="17" spans="1:9" x14ac:dyDescent="0.35">
      <c r="A17" s="69"/>
      <c r="B17" s="69"/>
      <c r="C17" s="69"/>
      <c r="D17" s="69"/>
      <c r="E17" s="69"/>
      <c r="F17" s="71"/>
      <c r="G17" s="76"/>
      <c r="H17" s="14">
        <f t="shared" si="0"/>
        <v>0</v>
      </c>
      <c r="I17" s="69"/>
    </row>
    <row r="18" spans="1:9" x14ac:dyDescent="0.35">
      <c r="E18" s="15" t="s">
        <v>31</v>
      </c>
      <c r="F18" s="51">
        <f>SUM(F6:F17)</f>
        <v>0</v>
      </c>
      <c r="G18" s="52"/>
      <c r="H18" s="51">
        <f>SUM(H6:H17)</f>
        <v>0</v>
      </c>
      <c r="I18" s="21"/>
    </row>
    <row r="22" spans="1:9" x14ac:dyDescent="0.35">
      <c r="H22" s="7"/>
    </row>
    <row r="23" spans="1:9" x14ac:dyDescent="0.35">
      <c r="A23" s="24" t="s">
        <v>54</v>
      </c>
    </row>
    <row r="24" spans="1:9" x14ac:dyDescent="0.35">
      <c r="A24" t="s">
        <v>55</v>
      </c>
    </row>
    <row r="25" spans="1:9" x14ac:dyDescent="0.35">
      <c r="A25" t="s">
        <v>56</v>
      </c>
    </row>
    <row r="26" spans="1:9" x14ac:dyDescent="0.35">
      <c r="A26" t="s">
        <v>57</v>
      </c>
    </row>
    <row r="27" spans="1:9" x14ac:dyDescent="0.35">
      <c r="A27" t="s">
        <v>58</v>
      </c>
    </row>
    <row r="28" spans="1:9" x14ac:dyDescent="0.35">
      <c r="A28" t="s">
        <v>59</v>
      </c>
    </row>
    <row r="29" spans="1:9" x14ac:dyDescent="0.35">
      <c r="A29" t="s">
        <v>60</v>
      </c>
    </row>
    <row r="30" spans="1:9" x14ac:dyDescent="0.35">
      <c r="A30" t="s">
        <v>61</v>
      </c>
    </row>
    <row r="31" spans="1:9" x14ac:dyDescent="0.35">
      <c r="A31" t="s">
        <v>62</v>
      </c>
    </row>
    <row r="33" spans="1:1" x14ac:dyDescent="0.35">
      <c r="A33" s="24" t="s">
        <v>53</v>
      </c>
    </row>
    <row r="34" spans="1:1" x14ac:dyDescent="0.35">
      <c r="A34" t="s">
        <v>63</v>
      </c>
    </row>
  </sheetData>
  <sheetProtection algorithmName="SHA-512" hashValue="toGCV/wMPihlHBVQ7JqEvHukxFiTmZ/6pcuHY1sEonKQ0iFnPn8k/dEQO4s/zIKswKaVrX0iFS22tBVWYHBylQ==" saltValue="lA3MlWHIYaA3CzbSPBpCTQ==" spinCount="100000" sheet="1" objects="1" scenarios="1"/>
  <dataValidations count="1">
    <dataValidation type="list" allowBlank="1" showInputMessage="1" showErrorMessage="1" sqref="A6:A17" xr:uid="{61A1FBEC-4FF1-4961-89B2-CE6D243BC6BE}">
      <formula1>$A$24:$A$31</formula1>
    </dataValidation>
  </dataValidation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7CF3-80F2-4CA6-BDA3-1193F8A4BB61}">
  <sheetPr>
    <tabColor theme="9" tint="0.79998168889431442"/>
  </sheetPr>
  <dimension ref="B2:C29"/>
  <sheetViews>
    <sheetView showGridLines="0" workbookViewId="0">
      <selection activeCell="N36" sqref="N36"/>
    </sheetView>
  </sheetViews>
  <sheetFormatPr defaultRowHeight="14.5" x14ac:dyDescent="0.35"/>
  <cols>
    <col min="1" max="1" width="1.81640625" customWidth="1"/>
    <col min="2" max="2" width="6.7265625" customWidth="1"/>
    <col min="3" max="3" width="5.1796875" customWidth="1"/>
    <col min="4" max="5" width="3.54296875" customWidth="1"/>
    <col min="6" max="6" width="6.1796875" customWidth="1"/>
    <col min="7" max="7" width="4.54296875" customWidth="1"/>
    <col min="27" max="27" width="8.26953125" customWidth="1"/>
    <col min="28" max="28" width="3" customWidth="1"/>
  </cols>
  <sheetData>
    <row r="2" spans="2:2" ht="19.5" x14ac:dyDescent="0.45">
      <c r="B2" s="27" t="s">
        <v>64</v>
      </c>
    </row>
    <row r="3" spans="2:2" ht="18.5" x14ac:dyDescent="0.45">
      <c r="B3" s="26" t="s">
        <v>65</v>
      </c>
    </row>
    <row r="4" spans="2:2" ht="18.5" x14ac:dyDescent="0.45">
      <c r="B4" s="30" t="s">
        <v>66</v>
      </c>
    </row>
    <row r="5" spans="2:2" ht="18.5" x14ac:dyDescent="0.45">
      <c r="B5" s="26"/>
    </row>
    <row r="6" spans="2:2" ht="18.5" x14ac:dyDescent="0.45">
      <c r="B6" s="26" t="s">
        <v>67</v>
      </c>
    </row>
    <row r="7" spans="2:2" ht="18.5" x14ac:dyDescent="0.45">
      <c r="B7" s="30" t="s">
        <v>68</v>
      </c>
    </row>
    <row r="8" spans="2:2" ht="18.5" x14ac:dyDescent="0.45">
      <c r="B8" s="26" t="s">
        <v>69</v>
      </c>
    </row>
    <row r="9" spans="2:2" ht="18.5" x14ac:dyDescent="0.45">
      <c r="B9" s="26"/>
    </row>
    <row r="10" spans="2:2" ht="18.5" x14ac:dyDescent="0.45">
      <c r="B10" s="26" t="s">
        <v>70</v>
      </c>
    </row>
    <row r="11" spans="2:2" ht="18.5" x14ac:dyDescent="0.45">
      <c r="B11" s="30" t="s">
        <v>71</v>
      </c>
    </row>
    <row r="12" spans="2:2" ht="18.5" x14ac:dyDescent="0.45">
      <c r="B12" s="26"/>
    </row>
    <row r="13" spans="2:2" ht="18.5" x14ac:dyDescent="0.45">
      <c r="B13" s="30" t="s">
        <v>72</v>
      </c>
    </row>
    <row r="14" spans="2:2" ht="19" customHeight="1" x14ac:dyDescent="0.35">
      <c r="B14" s="31" t="s">
        <v>73</v>
      </c>
    </row>
    <row r="15" spans="2:2" ht="23.15" customHeight="1" x14ac:dyDescent="0.35">
      <c r="B15" s="28" t="s">
        <v>74</v>
      </c>
    </row>
    <row r="17" spans="2:3" ht="18.5" x14ac:dyDescent="0.45">
      <c r="B17" s="30" t="s">
        <v>75</v>
      </c>
      <c r="C17" s="26"/>
    </row>
    <row r="18" spans="2:3" ht="18.5" x14ac:dyDescent="0.45">
      <c r="B18" s="30" t="s">
        <v>76</v>
      </c>
      <c r="C18" s="26"/>
    </row>
    <row r="19" spans="2:3" ht="18.5" x14ac:dyDescent="0.45">
      <c r="B19" s="30" t="s">
        <v>77</v>
      </c>
      <c r="C19" s="26"/>
    </row>
    <row r="20" spans="2:3" ht="18.5" x14ac:dyDescent="0.45">
      <c r="B20" s="26"/>
      <c r="C20" s="26"/>
    </row>
    <row r="21" spans="2:3" ht="18.5" x14ac:dyDescent="0.45">
      <c r="B21" s="30" t="s">
        <v>78</v>
      </c>
      <c r="C21" s="26"/>
    </row>
    <row r="22" spans="2:3" ht="18.5" x14ac:dyDescent="0.45">
      <c r="B22" s="30" t="s">
        <v>79</v>
      </c>
      <c r="C22" s="26"/>
    </row>
    <row r="23" spans="2:3" ht="18.5" x14ac:dyDescent="0.45">
      <c r="B23" s="30" t="s">
        <v>80</v>
      </c>
      <c r="C23" s="26"/>
    </row>
    <row r="24" spans="2:3" ht="18.5" x14ac:dyDescent="0.45">
      <c r="B24" s="26"/>
      <c r="C24" s="26"/>
    </row>
    <row r="25" spans="2:3" ht="18.5" x14ac:dyDescent="0.45">
      <c r="B25" s="30" t="s">
        <v>81</v>
      </c>
      <c r="C25" s="26"/>
    </row>
    <row r="26" spans="2:3" ht="18.5" x14ac:dyDescent="0.45">
      <c r="B26" s="30" t="s">
        <v>82</v>
      </c>
      <c r="C26" s="26"/>
    </row>
    <row r="27" spans="2:3" ht="18.5" x14ac:dyDescent="0.45">
      <c r="B27" s="26"/>
      <c r="C27" s="26" t="s">
        <v>83</v>
      </c>
    </row>
    <row r="28" spans="2:3" ht="18.5" x14ac:dyDescent="0.45">
      <c r="B28" s="26"/>
      <c r="C28" s="26" t="s">
        <v>84</v>
      </c>
    </row>
    <row r="29" spans="2:3" ht="18.5" x14ac:dyDescent="0.45">
      <c r="B29" s="26"/>
      <c r="C29" s="26"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BDCD5-8AFB-4E1F-B135-ED1823D43A72}">
  <sheetPr>
    <tabColor theme="4" tint="0.79998168889431442"/>
    <pageSetUpPr fitToPage="1"/>
  </sheetPr>
  <dimension ref="A1:U39"/>
  <sheetViews>
    <sheetView workbookViewId="0">
      <selection activeCell="G31" sqref="G31"/>
    </sheetView>
  </sheetViews>
  <sheetFormatPr defaultRowHeight="15" customHeight="1" x14ac:dyDescent="0.35"/>
  <cols>
    <col min="1" max="1" width="30.453125" customWidth="1"/>
    <col min="2" max="2" width="14" customWidth="1"/>
    <col min="3" max="4" width="9.26953125" customWidth="1"/>
    <col min="5" max="5" width="10.1796875" customWidth="1"/>
    <col min="6" max="6" width="25.453125" customWidth="1"/>
    <col min="7" max="7" width="11.54296875" customWidth="1"/>
    <col min="8" max="8" width="11" customWidth="1"/>
    <col min="9" max="9" width="8.7265625" customWidth="1"/>
    <col min="10" max="10" width="10.1796875" style="7" bestFit="1" customWidth="1"/>
    <col min="11" max="11" width="11.1796875" style="7" bestFit="1" customWidth="1"/>
    <col min="12" max="12" width="11.1796875" style="7" customWidth="1"/>
    <col min="13" max="13" width="9.1796875" style="7" bestFit="1" customWidth="1"/>
    <col min="14" max="14" width="13.453125" style="7" customWidth="1"/>
    <col min="15" max="15" width="10.453125" customWidth="1"/>
    <col min="16" max="16" width="15" customWidth="1"/>
    <col min="18" max="18" width="10.7265625" customWidth="1"/>
    <col min="20" max="20" width="18.81640625" customWidth="1"/>
    <col min="21" max="21" width="14.26953125" customWidth="1"/>
  </cols>
  <sheetData>
    <row r="1" spans="1:21" ht="15.5" x14ac:dyDescent="0.35">
      <c r="A1" s="4" t="s">
        <v>6</v>
      </c>
    </row>
    <row r="2" spans="1:21" ht="21" x14ac:dyDescent="0.35">
      <c r="A2" s="4" t="s">
        <v>7</v>
      </c>
      <c r="C2" s="5"/>
      <c r="D2" s="5"/>
      <c r="E2" s="6"/>
      <c r="F2" s="5"/>
      <c r="G2" s="5"/>
    </row>
    <row r="3" spans="1:21" ht="16.5" customHeight="1" x14ac:dyDescent="0.35">
      <c r="A3" s="9" t="s">
        <v>8</v>
      </c>
      <c r="B3" s="9"/>
      <c r="C3" s="5"/>
      <c r="D3" s="5"/>
      <c r="E3" s="5"/>
      <c r="F3" s="5"/>
      <c r="G3" s="5"/>
      <c r="J3" s="5"/>
      <c r="K3" s="3"/>
      <c r="L3" s="3"/>
      <c r="M3" s="81" t="s">
        <v>86</v>
      </c>
      <c r="N3" s="81"/>
      <c r="O3" s="81"/>
      <c r="P3" s="81"/>
      <c r="Q3" s="81"/>
      <c r="R3" s="81"/>
      <c r="S3" s="81"/>
      <c r="T3" s="3"/>
      <c r="U3" s="3"/>
    </row>
    <row r="4" spans="1:21" ht="21" customHeight="1" x14ac:dyDescent="0.35">
      <c r="C4" s="5"/>
      <c r="D4" s="5"/>
      <c r="E4" s="8"/>
      <c r="F4" s="5"/>
      <c r="G4" s="5"/>
      <c r="J4" s="5"/>
      <c r="K4" s="3"/>
      <c r="L4" s="3"/>
      <c r="M4" s="82"/>
      <c r="N4" s="82"/>
      <c r="O4" s="82"/>
      <c r="P4" s="82"/>
      <c r="Q4" s="82"/>
      <c r="R4" s="82"/>
      <c r="S4" s="82"/>
      <c r="T4" s="3"/>
      <c r="U4" s="3"/>
    </row>
    <row r="5" spans="1:21" ht="58.5" customHeight="1" x14ac:dyDescent="0.35">
      <c r="A5" s="16" t="s">
        <v>45</v>
      </c>
      <c r="B5" s="16" t="s">
        <v>87</v>
      </c>
      <c r="C5" s="16" t="s">
        <v>12</v>
      </c>
      <c r="D5" s="16" t="s">
        <v>13</v>
      </c>
      <c r="E5" s="16" t="s">
        <v>88</v>
      </c>
      <c r="F5" s="16" t="s">
        <v>15</v>
      </c>
      <c r="G5" s="29" t="s">
        <v>16</v>
      </c>
      <c r="H5" s="16" t="s">
        <v>89</v>
      </c>
      <c r="I5" s="16" t="s">
        <v>18</v>
      </c>
      <c r="J5" s="16" t="s">
        <v>19</v>
      </c>
      <c r="K5" s="16" t="s">
        <v>20</v>
      </c>
      <c r="L5" s="29" t="s">
        <v>21</v>
      </c>
      <c r="M5" s="48" t="s">
        <v>22</v>
      </c>
      <c r="N5" s="48" t="s">
        <v>23</v>
      </c>
      <c r="O5" s="48" t="s">
        <v>24</v>
      </c>
      <c r="P5" s="48" t="s">
        <v>25</v>
      </c>
      <c r="Q5" s="48" t="s">
        <v>90</v>
      </c>
      <c r="R5" s="48" t="s">
        <v>27</v>
      </c>
      <c r="S5" s="48" t="s">
        <v>91</v>
      </c>
      <c r="T5" s="29" t="s">
        <v>29</v>
      </c>
      <c r="U5" s="29" t="s">
        <v>30</v>
      </c>
    </row>
    <row r="6" spans="1:21" ht="14.5" x14ac:dyDescent="0.35">
      <c r="A6" s="10" t="s">
        <v>92</v>
      </c>
      <c r="B6" s="10" t="s">
        <v>93</v>
      </c>
      <c r="C6" s="11">
        <v>45291</v>
      </c>
      <c r="D6" s="11">
        <v>45304</v>
      </c>
      <c r="E6" s="11">
        <v>45306</v>
      </c>
      <c r="F6" s="10" t="s">
        <v>94</v>
      </c>
      <c r="G6" s="12">
        <v>2345.06</v>
      </c>
      <c r="H6" s="42">
        <v>80</v>
      </c>
      <c r="I6" s="13">
        <v>80</v>
      </c>
      <c r="J6" s="14">
        <f>IF(ISBLANK(H6),0,ROUND(G6/H6,2))</f>
        <v>29.31</v>
      </c>
      <c r="K6" s="47">
        <f>IF(ISBLANK(H6),0,I6/H6)</f>
        <v>1</v>
      </c>
      <c r="L6" s="14">
        <f t="shared" ref="L6:L25" si="0">ROUND(+G6*K6,2)</f>
        <v>2345.06</v>
      </c>
      <c r="M6" s="12">
        <v>145.38999999999999</v>
      </c>
      <c r="N6" s="12">
        <v>792</v>
      </c>
      <c r="O6" s="12">
        <v>2.2000000000000002</v>
      </c>
      <c r="P6" s="12">
        <v>0.25</v>
      </c>
      <c r="Q6" s="12">
        <v>2.8</v>
      </c>
      <c r="R6" s="12"/>
      <c r="S6" s="12"/>
      <c r="T6" s="14">
        <f>ROUND(M6+N6+O6+P6+Q6+R6+S6*K6,2)</f>
        <v>942.64</v>
      </c>
      <c r="U6" s="14">
        <f>+L6+T6</f>
        <v>3287.7</v>
      </c>
    </row>
    <row r="7" spans="1:21" ht="14.5" x14ac:dyDescent="0.35">
      <c r="A7" s="10" t="s">
        <v>92</v>
      </c>
      <c r="B7" s="10" t="s">
        <v>95</v>
      </c>
      <c r="C7" s="11">
        <v>45291</v>
      </c>
      <c r="D7" s="11">
        <v>45304</v>
      </c>
      <c r="E7" s="11">
        <v>45306</v>
      </c>
      <c r="F7" s="10" t="s">
        <v>96</v>
      </c>
      <c r="G7" s="12">
        <v>1600</v>
      </c>
      <c r="H7" s="42">
        <v>80</v>
      </c>
      <c r="I7" s="13">
        <v>12.75</v>
      </c>
      <c r="J7" s="14">
        <f t="shared" ref="J7:J25" si="1">IF(ISBLANK(H7),0,ROUND(G7/H7,2))</f>
        <v>20</v>
      </c>
      <c r="K7" s="47">
        <f t="shared" ref="K7:K25" si="2">IF(ISBLANK(H7),0,I7/H7)</f>
        <v>0.15937499999999999</v>
      </c>
      <c r="L7" s="14">
        <f t="shared" si="0"/>
        <v>255</v>
      </c>
      <c r="M7" s="12">
        <v>99.2</v>
      </c>
      <c r="N7" s="12"/>
      <c r="O7" s="12"/>
      <c r="P7" s="12"/>
      <c r="Q7" s="12">
        <v>1.9</v>
      </c>
      <c r="R7" s="12"/>
      <c r="S7" s="12"/>
      <c r="T7" s="14">
        <f t="shared" ref="T7:T20" si="3">ROUND(M7+N7+O7+P7+Q7+R7+S7*K7,2)</f>
        <v>101.1</v>
      </c>
      <c r="U7" s="14">
        <f t="shared" ref="U7:U25" si="4">+L7+T7</f>
        <v>356.1</v>
      </c>
    </row>
    <row r="8" spans="1:21" ht="14.5" x14ac:dyDescent="0.35">
      <c r="A8" s="10" t="s">
        <v>92</v>
      </c>
      <c r="B8" s="10" t="s">
        <v>93</v>
      </c>
      <c r="C8" s="11">
        <v>45305</v>
      </c>
      <c r="D8" s="11">
        <v>45318</v>
      </c>
      <c r="E8" s="11">
        <v>45320</v>
      </c>
      <c r="F8" s="10" t="s">
        <v>94</v>
      </c>
      <c r="G8" s="12">
        <v>2345.06</v>
      </c>
      <c r="H8" s="42">
        <v>80</v>
      </c>
      <c r="I8" s="13">
        <v>80</v>
      </c>
      <c r="J8" s="14">
        <f t="shared" si="1"/>
        <v>29.31</v>
      </c>
      <c r="K8" s="47">
        <f t="shared" si="2"/>
        <v>1</v>
      </c>
      <c r="L8" s="14">
        <f t="shared" si="0"/>
        <v>2345.06</v>
      </c>
      <c r="M8" s="12">
        <v>145.38999999999999</v>
      </c>
      <c r="N8" s="12">
        <v>687</v>
      </c>
      <c r="O8" s="12">
        <v>2.2000000000000002</v>
      </c>
      <c r="P8" s="12">
        <v>0.25</v>
      </c>
      <c r="Q8" s="12">
        <v>2.8</v>
      </c>
      <c r="R8" s="12"/>
      <c r="S8" s="12"/>
      <c r="T8" s="14">
        <f t="shared" si="3"/>
        <v>837.64</v>
      </c>
      <c r="U8" s="14">
        <f t="shared" si="4"/>
        <v>3182.7</v>
      </c>
    </row>
    <row r="9" spans="1:21" ht="14.5" x14ac:dyDescent="0.35">
      <c r="A9" s="10" t="s">
        <v>92</v>
      </c>
      <c r="B9" s="10" t="s">
        <v>95</v>
      </c>
      <c r="C9" s="11">
        <v>45305</v>
      </c>
      <c r="D9" s="11">
        <v>45318</v>
      </c>
      <c r="E9" s="11">
        <v>45320</v>
      </c>
      <c r="F9" s="10" t="s">
        <v>96</v>
      </c>
      <c r="G9" s="12">
        <v>1400</v>
      </c>
      <c r="H9" s="42">
        <v>70</v>
      </c>
      <c r="I9" s="13">
        <v>15.3</v>
      </c>
      <c r="J9" s="14">
        <f t="shared" si="1"/>
        <v>20</v>
      </c>
      <c r="K9" s="47">
        <f t="shared" si="2"/>
        <v>0.21857142857142858</v>
      </c>
      <c r="L9" s="14">
        <f t="shared" si="0"/>
        <v>306</v>
      </c>
      <c r="M9" s="12">
        <v>86.8</v>
      </c>
      <c r="N9" s="12"/>
      <c r="O9" s="12"/>
      <c r="P9" s="12"/>
      <c r="Q9" s="12">
        <v>1.7</v>
      </c>
      <c r="R9" s="12"/>
      <c r="S9" s="12"/>
      <c r="T9" s="14">
        <f t="shared" si="3"/>
        <v>88.5</v>
      </c>
      <c r="U9" s="14">
        <f t="shared" si="4"/>
        <v>394.5</v>
      </c>
    </row>
    <row r="10" spans="1:21" ht="14.5" x14ac:dyDescent="0.35">
      <c r="A10" s="10" t="s">
        <v>92</v>
      </c>
      <c r="B10" s="10" t="s">
        <v>93</v>
      </c>
      <c r="C10" s="11">
        <v>45319</v>
      </c>
      <c r="D10" s="11">
        <v>45332</v>
      </c>
      <c r="E10" s="11">
        <v>45334</v>
      </c>
      <c r="F10" s="10" t="s">
        <v>94</v>
      </c>
      <c r="G10" s="12">
        <v>2345.06</v>
      </c>
      <c r="H10" s="42">
        <v>80</v>
      </c>
      <c r="I10" s="13">
        <v>75</v>
      </c>
      <c r="J10" s="14">
        <f t="shared" si="1"/>
        <v>29.31</v>
      </c>
      <c r="K10" s="47">
        <f t="shared" si="2"/>
        <v>0.9375</v>
      </c>
      <c r="L10" s="14">
        <f t="shared" si="0"/>
        <v>2198.4899999999998</v>
      </c>
      <c r="M10" s="12">
        <v>145.38999999999999</v>
      </c>
      <c r="N10" s="12">
        <v>1808</v>
      </c>
      <c r="O10" s="12">
        <v>2.2000000000000002</v>
      </c>
      <c r="P10" s="12">
        <v>0.25</v>
      </c>
      <c r="Q10" s="12">
        <v>2.8</v>
      </c>
      <c r="R10" s="12"/>
      <c r="S10" s="12"/>
      <c r="T10" s="14">
        <f t="shared" si="3"/>
        <v>1958.64</v>
      </c>
      <c r="U10" s="14">
        <f t="shared" si="4"/>
        <v>4157.13</v>
      </c>
    </row>
    <row r="11" spans="1:21" ht="14.5" x14ac:dyDescent="0.35">
      <c r="A11" s="10" t="s">
        <v>92</v>
      </c>
      <c r="B11" s="10" t="s">
        <v>95</v>
      </c>
      <c r="C11" s="11">
        <v>45319</v>
      </c>
      <c r="D11" s="11">
        <v>45332</v>
      </c>
      <c r="E11" s="11">
        <v>45334</v>
      </c>
      <c r="F11" s="10" t="s">
        <v>96</v>
      </c>
      <c r="G11" s="12">
        <v>2000</v>
      </c>
      <c r="H11" s="42">
        <v>100</v>
      </c>
      <c r="I11" s="13">
        <v>20</v>
      </c>
      <c r="J11" s="14">
        <f t="shared" si="1"/>
        <v>20</v>
      </c>
      <c r="K11" s="47">
        <f t="shared" si="2"/>
        <v>0.2</v>
      </c>
      <c r="L11" s="14">
        <f t="shared" si="0"/>
        <v>400</v>
      </c>
      <c r="M11" s="12">
        <v>124</v>
      </c>
      <c r="N11" s="12"/>
      <c r="O11" s="12"/>
      <c r="P11" s="12"/>
      <c r="Q11" s="12">
        <v>2.4</v>
      </c>
      <c r="R11" s="12"/>
      <c r="S11" s="12"/>
      <c r="T11" s="14">
        <f t="shared" si="3"/>
        <v>126.4</v>
      </c>
      <c r="U11" s="14">
        <f t="shared" si="4"/>
        <v>526.4</v>
      </c>
    </row>
    <row r="12" spans="1:21" ht="14.5" x14ac:dyDescent="0.35">
      <c r="A12" s="10" t="s">
        <v>92</v>
      </c>
      <c r="B12" s="10" t="s">
        <v>93</v>
      </c>
      <c r="C12" s="11">
        <v>45333</v>
      </c>
      <c r="D12" s="11">
        <v>45346</v>
      </c>
      <c r="E12" s="11">
        <v>45348</v>
      </c>
      <c r="F12" s="10" t="s">
        <v>94</v>
      </c>
      <c r="G12" s="12">
        <v>2345.06</v>
      </c>
      <c r="H12" s="43">
        <v>80</v>
      </c>
      <c r="I12" s="40">
        <v>65</v>
      </c>
      <c r="J12" s="14">
        <f t="shared" si="1"/>
        <v>29.31</v>
      </c>
      <c r="K12" s="47">
        <f t="shared" si="2"/>
        <v>0.8125</v>
      </c>
      <c r="L12" s="14">
        <f t="shared" si="0"/>
        <v>1905.36</v>
      </c>
      <c r="M12" s="12">
        <v>145.38999999999999</v>
      </c>
      <c r="N12" s="12">
        <v>794</v>
      </c>
      <c r="O12" s="12">
        <v>2.2000000000000002</v>
      </c>
      <c r="P12" s="12">
        <v>0.25</v>
      </c>
      <c r="Q12" s="12">
        <v>2.8</v>
      </c>
      <c r="R12" s="12"/>
      <c r="S12" s="12"/>
      <c r="T12" s="14">
        <f t="shared" si="3"/>
        <v>944.64</v>
      </c>
      <c r="U12" s="14">
        <f t="shared" si="4"/>
        <v>2850</v>
      </c>
    </row>
    <row r="13" spans="1:21" ht="14.5" x14ac:dyDescent="0.35">
      <c r="A13" s="10" t="s">
        <v>92</v>
      </c>
      <c r="B13" s="10" t="s">
        <v>95</v>
      </c>
      <c r="C13" s="11">
        <v>45333</v>
      </c>
      <c r="D13" s="11">
        <v>45346</v>
      </c>
      <c r="E13" s="11">
        <v>45348</v>
      </c>
      <c r="F13" s="10" t="s">
        <v>96</v>
      </c>
      <c r="G13" s="38">
        <v>1500</v>
      </c>
      <c r="H13" s="44">
        <v>75</v>
      </c>
      <c r="I13" s="46">
        <v>12</v>
      </c>
      <c r="J13" s="39">
        <v>20</v>
      </c>
      <c r="K13" s="47">
        <f t="shared" si="2"/>
        <v>0.16</v>
      </c>
      <c r="L13" s="14">
        <f t="shared" si="0"/>
        <v>240</v>
      </c>
      <c r="M13" s="12">
        <v>93</v>
      </c>
      <c r="N13" s="12"/>
      <c r="O13" s="12"/>
      <c r="P13" s="12"/>
      <c r="Q13" s="12">
        <v>1.8</v>
      </c>
      <c r="R13" s="12"/>
      <c r="S13" s="12"/>
      <c r="T13" s="14">
        <f t="shared" si="3"/>
        <v>94.8</v>
      </c>
      <c r="U13" s="14">
        <f t="shared" si="4"/>
        <v>334.8</v>
      </c>
    </row>
    <row r="14" spans="1:21" ht="14.5" x14ac:dyDescent="0.35">
      <c r="A14" s="10" t="s">
        <v>92</v>
      </c>
      <c r="B14" s="10" t="s">
        <v>93</v>
      </c>
      <c r="C14" s="11">
        <v>45347</v>
      </c>
      <c r="D14" s="11">
        <v>45360</v>
      </c>
      <c r="E14" s="11">
        <v>45362</v>
      </c>
      <c r="F14" s="10" t="s">
        <v>94</v>
      </c>
      <c r="G14" s="12">
        <v>2345.06</v>
      </c>
      <c r="H14" s="45">
        <v>80</v>
      </c>
      <c r="I14" s="41">
        <v>80</v>
      </c>
      <c r="J14" s="14">
        <f t="shared" si="1"/>
        <v>29.31</v>
      </c>
      <c r="K14" s="47">
        <f t="shared" si="2"/>
        <v>1</v>
      </c>
      <c r="L14" s="14">
        <f t="shared" si="0"/>
        <v>2345.06</v>
      </c>
      <c r="M14" s="12">
        <v>145.38999999999999</v>
      </c>
      <c r="N14" s="12">
        <v>688</v>
      </c>
      <c r="O14" s="12">
        <v>2.2000000000000002</v>
      </c>
      <c r="P14" s="12">
        <v>0.25</v>
      </c>
      <c r="Q14" s="12">
        <v>2.8</v>
      </c>
      <c r="R14" s="12"/>
      <c r="S14" s="12"/>
      <c r="T14" s="14">
        <f t="shared" si="3"/>
        <v>838.64</v>
      </c>
      <c r="U14" s="14">
        <f t="shared" si="4"/>
        <v>3183.7</v>
      </c>
    </row>
    <row r="15" spans="1:21" ht="14.5" x14ac:dyDescent="0.35">
      <c r="A15" s="10" t="s">
        <v>92</v>
      </c>
      <c r="B15" s="10" t="s">
        <v>95</v>
      </c>
      <c r="C15" s="11">
        <v>45361</v>
      </c>
      <c r="D15" s="11">
        <v>45374</v>
      </c>
      <c r="E15" s="11">
        <v>45376</v>
      </c>
      <c r="F15" s="10" t="s">
        <v>96</v>
      </c>
      <c r="G15" s="12">
        <v>1600</v>
      </c>
      <c r="H15" s="42">
        <v>80</v>
      </c>
      <c r="I15" s="13">
        <v>5</v>
      </c>
      <c r="J15" s="14">
        <f t="shared" si="1"/>
        <v>20</v>
      </c>
      <c r="K15" s="47">
        <f t="shared" si="2"/>
        <v>6.25E-2</v>
      </c>
      <c r="L15" s="14">
        <f t="shared" si="0"/>
        <v>100</v>
      </c>
      <c r="M15" s="12">
        <v>99.2</v>
      </c>
      <c r="N15" s="12"/>
      <c r="O15" s="12"/>
      <c r="P15" s="12"/>
      <c r="Q15" s="12">
        <v>1.9</v>
      </c>
      <c r="R15" s="12"/>
      <c r="S15" s="12"/>
      <c r="T15" s="14">
        <f t="shared" si="3"/>
        <v>101.1</v>
      </c>
      <c r="U15" s="14">
        <f t="shared" si="4"/>
        <v>201.1</v>
      </c>
    </row>
    <row r="16" spans="1:21" ht="14.5" x14ac:dyDescent="0.35">
      <c r="A16" s="10"/>
      <c r="B16" s="10"/>
      <c r="C16" s="11"/>
      <c r="D16" s="11"/>
      <c r="E16" s="11"/>
      <c r="F16" s="10"/>
      <c r="G16" s="12"/>
      <c r="H16" s="13"/>
      <c r="I16" s="13"/>
      <c r="J16" s="14">
        <f t="shared" si="1"/>
        <v>0</v>
      </c>
      <c r="K16" s="47">
        <f t="shared" si="2"/>
        <v>0</v>
      </c>
      <c r="L16" s="14">
        <f t="shared" si="0"/>
        <v>0</v>
      </c>
      <c r="M16" s="12"/>
      <c r="N16" s="12"/>
      <c r="O16" s="12"/>
      <c r="P16" s="12"/>
      <c r="Q16" s="12"/>
      <c r="R16" s="12"/>
      <c r="S16" s="12"/>
      <c r="T16" s="14">
        <f t="shared" si="3"/>
        <v>0</v>
      </c>
      <c r="U16" s="14">
        <f t="shared" si="4"/>
        <v>0</v>
      </c>
    </row>
    <row r="17" spans="1:21" ht="14.5" x14ac:dyDescent="0.35">
      <c r="A17" s="10"/>
      <c r="B17" s="10"/>
      <c r="C17" s="11"/>
      <c r="D17" s="11"/>
      <c r="E17" s="11"/>
      <c r="F17" s="10"/>
      <c r="G17" s="12"/>
      <c r="H17" s="13"/>
      <c r="I17" s="13"/>
      <c r="J17" s="14">
        <f t="shared" si="1"/>
        <v>0</v>
      </c>
      <c r="K17" s="47">
        <f t="shared" si="2"/>
        <v>0</v>
      </c>
      <c r="L17" s="14">
        <f t="shared" si="0"/>
        <v>0</v>
      </c>
      <c r="M17" s="12"/>
      <c r="N17" s="12"/>
      <c r="O17" s="12"/>
      <c r="P17" s="12"/>
      <c r="Q17" s="12"/>
      <c r="R17" s="12"/>
      <c r="S17" s="12"/>
      <c r="T17" s="14">
        <f t="shared" si="3"/>
        <v>0</v>
      </c>
      <c r="U17" s="14">
        <f t="shared" si="4"/>
        <v>0</v>
      </c>
    </row>
    <row r="18" spans="1:21" ht="14.5" x14ac:dyDescent="0.35">
      <c r="A18" s="10"/>
      <c r="B18" s="10"/>
      <c r="C18" s="11"/>
      <c r="D18" s="11"/>
      <c r="E18" s="11"/>
      <c r="F18" s="10"/>
      <c r="G18" s="12"/>
      <c r="H18" s="13"/>
      <c r="I18" s="13"/>
      <c r="J18" s="14">
        <f t="shared" si="1"/>
        <v>0</v>
      </c>
      <c r="K18" s="47">
        <f t="shared" si="2"/>
        <v>0</v>
      </c>
      <c r="L18" s="14">
        <f t="shared" si="0"/>
        <v>0</v>
      </c>
      <c r="M18" s="12"/>
      <c r="N18" s="12"/>
      <c r="O18" s="12"/>
      <c r="P18" s="12"/>
      <c r="Q18" s="12"/>
      <c r="R18" s="12"/>
      <c r="S18" s="12"/>
      <c r="T18" s="14">
        <f t="shared" si="3"/>
        <v>0</v>
      </c>
      <c r="U18" s="14">
        <f t="shared" si="4"/>
        <v>0</v>
      </c>
    </row>
    <row r="19" spans="1:21" ht="14.5" x14ac:dyDescent="0.35">
      <c r="A19" s="10"/>
      <c r="B19" s="10"/>
      <c r="C19" s="11"/>
      <c r="D19" s="11"/>
      <c r="E19" s="11"/>
      <c r="F19" s="10"/>
      <c r="G19" s="12"/>
      <c r="H19" s="13"/>
      <c r="I19" s="13"/>
      <c r="J19" s="14">
        <f t="shared" si="1"/>
        <v>0</v>
      </c>
      <c r="K19" s="47">
        <f t="shared" si="2"/>
        <v>0</v>
      </c>
      <c r="L19" s="14">
        <f t="shared" si="0"/>
        <v>0</v>
      </c>
      <c r="M19" s="12"/>
      <c r="N19" s="12"/>
      <c r="O19" s="12"/>
      <c r="P19" s="12"/>
      <c r="Q19" s="12"/>
      <c r="R19" s="12"/>
      <c r="S19" s="12"/>
      <c r="T19" s="14">
        <f t="shared" si="3"/>
        <v>0</v>
      </c>
      <c r="U19" s="14">
        <f t="shared" si="4"/>
        <v>0</v>
      </c>
    </row>
    <row r="20" spans="1:21" ht="14.5" x14ac:dyDescent="0.35">
      <c r="A20" s="10"/>
      <c r="B20" s="10"/>
      <c r="C20" s="11"/>
      <c r="D20" s="11"/>
      <c r="E20" s="11"/>
      <c r="F20" s="10"/>
      <c r="G20" s="12"/>
      <c r="H20" s="13"/>
      <c r="I20" s="13"/>
      <c r="J20" s="14">
        <f t="shared" si="1"/>
        <v>0</v>
      </c>
      <c r="K20" s="47">
        <f t="shared" si="2"/>
        <v>0</v>
      </c>
      <c r="L20" s="14">
        <f t="shared" si="0"/>
        <v>0</v>
      </c>
      <c r="M20" s="12"/>
      <c r="N20" s="12"/>
      <c r="O20" s="12"/>
      <c r="P20" s="12"/>
      <c r="Q20" s="12"/>
      <c r="R20" s="12"/>
      <c r="S20" s="12"/>
      <c r="T20" s="14">
        <f t="shared" si="3"/>
        <v>0</v>
      </c>
      <c r="U20" s="14">
        <f t="shared" si="4"/>
        <v>0</v>
      </c>
    </row>
    <row r="21" spans="1:21" ht="14.5" x14ac:dyDescent="0.35">
      <c r="A21" s="10"/>
      <c r="B21" s="10"/>
      <c r="C21" s="11"/>
      <c r="D21" s="11"/>
      <c r="E21" s="11"/>
      <c r="F21" s="10"/>
      <c r="G21" s="12"/>
      <c r="H21" s="13"/>
      <c r="I21" s="13"/>
      <c r="J21" s="14">
        <f t="shared" si="1"/>
        <v>0</v>
      </c>
      <c r="K21" s="47">
        <f t="shared" si="2"/>
        <v>0</v>
      </c>
      <c r="L21" s="14">
        <f t="shared" si="0"/>
        <v>0</v>
      </c>
      <c r="M21" s="12"/>
      <c r="N21" s="12"/>
      <c r="O21" s="12"/>
      <c r="P21" s="12"/>
      <c r="Q21" s="12"/>
      <c r="R21" s="12"/>
      <c r="S21" s="12"/>
      <c r="T21" s="14">
        <f>ROUND(M21+N21+O21+P21+Q21+R21+S21*K21,2)</f>
        <v>0</v>
      </c>
      <c r="U21" s="14">
        <f t="shared" si="4"/>
        <v>0</v>
      </c>
    </row>
    <row r="22" spans="1:21" ht="14.5" x14ac:dyDescent="0.35">
      <c r="A22" s="10"/>
      <c r="B22" s="10"/>
      <c r="C22" s="11"/>
      <c r="D22" s="11"/>
      <c r="E22" s="11"/>
      <c r="F22" s="10"/>
      <c r="G22" s="12"/>
      <c r="H22" s="13"/>
      <c r="I22" s="13"/>
      <c r="J22" s="14">
        <f t="shared" si="1"/>
        <v>0</v>
      </c>
      <c r="K22" s="47">
        <f t="shared" si="2"/>
        <v>0</v>
      </c>
      <c r="L22" s="14">
        <f t="shared" si="0"/>
        <v>0</v>
      </c>
      <c r="M22" s="12"/>
      <c r="N22" s="12"/>
      <c r="O22" s="12"/>
      <c r="P22" s="12"/>
      <c r="Q22" s="12"/>
      <c r="R22" s="12"/>
      <c r="S22" s="12"/>
      <c r="T22" s="14">
        <f t="shared" ref="T22:T25" si="5">ROUND(M22+N22+O22+P22+Q22+R22+S22*K22,2)</f>
        <v>0</v>
      </c>
      <c r="U22" s="14">
        <f t="shared" si="4"/>
        <v>0</v>
      </c>
    </row>
    <row r="23" spans="1:21" ht="14.5" x14ac:dyDescent="0.35">
      <c r="A23" s="10"/>
      <c r="B23" s="10"/>
      <c r="C23" s="11"/>
      <c r="D23" s="11"/>
      <c r="E23" s="11"/>
      <c r="F23" s="10"/>
      <c r="G23" s="12"/>
      <c r="H23" s="13"/>
      <c r="I23" s="13"/>
      <c r="J23" s="14">
        <f t="shared" si="1"/>
        <v>0</v>
      </c>
      <c r="K23" s="47">
        <f t="shared" si="2"/>
        <v>0</v>
      </c>
      <c r="L23" s="14">
        <f t="shared" si="0"/>
        <v>0</v>
      </c>
      <c r="M23" s="12"/>
      <c r="N23" s="12"/>
      <c r="O23" s="12"/>
      <c r="P23" s="12"/>
      <c r="Q23" s="12"/>
      <c r="R23" s="12"/>
      <c r="S23" s="12"/>
      <c r="T23" s="14">
        <f t="shared" si="5"/>
        <v>0</v>
      </c>
      <c r="U23" s="14">
        <f t="shared" si="4"/>
        <v>0</v>
      </c>
    </row>
    <row r="24" spans="1:21" ht="14.5" x14ac:dyDescent="0.35">
      <c r="A24" s="10"/>
      <c r="B24" s="10"/>
      <c r="C24" s="11"/>
      <c r="D24" s="11"/>
      <c r="E24" s="11"/>
      <c r="F24" s="10"/>
      <c r="G24" s="12"/>
      <c r="H24" s="13"/>
      <c r="I24" s="13"/>
      <c r="J24" s="14">
        <f t="shared" si="1"/>
        <v>0</v>
      </c>
      <c r="K24" s="47">
        <f t="shared" si="2"/>
        <v>0</v>
      </c>
      <c r="L24" s="14">
        <f t="shared" si="0"/>
        <v>0</v>
      </c>
      <c r="M24" s="12"/>
      <c r="N24" s="12"/>
      <c r="O24" s="12"/>
      <c r="P24" s="12"/>
      <c r="Q24" s="12"/>
      <c r="R24" s="12"/>
      <c r="S24" s="12"/>
      <c r="T24" s="14">
        <f t="shared" si="5"/>
        <v>0</v>
      </c>
      <c r="U24" s="14">
        <f t="shared" si="4"/>
        <v>0</v>
      </c>
    </row>
    <row r="25" spans="1:21" ht="14.5" x14ac:dyDescent="0.35">
      <c r="A25" s="10"/>
      <c r="B25" s="10"/>
      <c r="C25" s="11"/>
      <c r="D25" s="11"/>
      <c r="E25" s="11"/>
      <c r="F25" s="10"/>
      <c r="G25" s="12"/>
      <c r="H25" s="13"/>
      <c r="I25" s="13"/>
      <c r="J25" s="14">
        <f t="shared" si="1"/>
        <v>0</v>
      </c>
      <c r="K25" s="47">
        <f t="shared" si="2"/>
        <v>0</v>
      </c>
      <c r="L25" s="14">
        <f t="shared" si="0"/>
        <v>0</v>
      </c>
      <c r="M25" s="12"/>
      <c r="N25" s="12"/>
      <c r="O25" s="12"/>
      <c r="P25" s="12"/>
      <c r="Q25" s="12"/>
      <c r="R25" s="12"/>
      <c r="S25" s="12"/>
      <c r="T25" s="14">
        <f t="shared" si="5"/>
        <v>0</v>
      </c>
      <c r="U25" s="14">
        <f t="shared" si="4"/>
        <v>0</v>
      </c>
    </row>
    <row r="26" spans="1:21" ht="14.5" x14ac:dyDescent="0.35">
      <c r="C26" s="2"/>
      <c r="D26" s="2"/>
      <c r="E26" s="2"/>
      <c r="F26" s="15" t="s">
        <v>31</v>
      </c>
      <c r="G26" s="49">
        <f>SUM(G6:G25)</f>
        <v>19825.3</v>
      </c>
      <c r="H26" s="50">
        <f>SUM(H6:H25)</f>
        <v>805</v>
      </c>
      <c r="I26" s="50">
        <f>SUM(I6:I25)</f>
        <v>445.05</v>
      </c>
      <c r="J26" s="51"/>
      <c r="K26" s="51"/>
      <c r="L26" s="51">
        <f>SUM(L6:L25)</f>
        <v>12440.029999999999</v>
      </c>
      <c r="M26" s="49"/>
      <c r="N26" s="49"/>
      <c r="O26" s="49"/>
      <c r="P26" s="49"/>
      <c r="Q26" s="49"/>
      <c r="R26" s="49"/>
      <c r="S26" s="49"/>
      <c r="T26" s="51">
        <f>SUM(T6:T25)</f>
        <v>6034.1000000000013</v>
      </c>
      <c r="U26" s="51">
        <f>SUM(L26+T26)</f>
        <v>18474.13</v>
      </c>
    </row>
    <row r="27" spans="1:21" ht="14.5" x14ac:dyDescent="0.35">
      <c r="A27" s="32" t="s">
        <v>32</v>
      </c>
      <c r="B27" s="33">
        <f>U26</f>
        <v>18474.13</v>
      </c>
      <c r="C27" s="2"/>
      <c r="D27" s="2"/>
      <c r="E27" s="2"/>
      <c r="F27" s="15"/>
      <c r="G27" s="53"/>
      <c r="H27" s="54"/>
      <c r="I27" s="54"/>
      <c r="J27" s="53"/>
      <c r="K27" s="53"/>
      <c r="L27" s="53"/>
      <c r="M27" s="53"/>
      <c r="N27" s="53"/>
      <c r="O27" s="53"/>
      <c r="P27" s="53"/>
      <c r="Q27" s="53"/>
      <c r="R27" s="53"/>
      <c r="S27" s="53"/>
      <c r="T27" s="53"/>
      <c r="U27" s="53"/>
    </row>
    <row r="28" spans="1:21" ht="29" x14ac:dyDescent="0.35">
      <c r="A28" s="33" t="s">
        <v>33</v>
      </c>
      <c r="B28" s="33">
        <f>'SAMPLE Contracted Svs &amp; Non-Per'!H18</f>
        <v>2950</v>
      </c>
      <c r="C28" s="2"/>
      <c r="D28" s="2"/>
      <c r="E28" s="2"/>
      <c r="F28" s="15"/>
      <c r="G28" s="53"/>
      <c r="H28" s="54"/>
      <c r="I28" s="54"/>
      <c r="J28" s="53"/>
      <c r="K28" s="53"/>
      <c r="L28" s="53"/>
      <c r="M28" s="53"/>
      <c r="N28" s="53"/>
      <c r="O28" s="53"/>
      <c r="P28" s="53"/>
      <c r="Q28" s="53"/>
      <c r="R28" s="53"/>
      <c r="S28" s="53"/>
      <c r="T28" s="53"/>
      <c r="U28" s="53"/>
    </row>
    <row r="29" spans="1:21" ht="14.5" x14ac:dyDescent="0.35">
      <c r="A29" s="34" t="s">
        <v>97</v>
      </c>
      <c r="B29" s="35">
        <f>SUM(B27:B28)</f>
        <v>21424.13</v>
      </c>
      <c r="C29" s="2"/>
      <c r="D29" s="2"/>
      <c r="E29" s="2"/>
      <c r="F29" s="15"/>
      <c r="G29" s="53"/>
      <c r="H29" s="54"/>
      <c r="I29" s="54"/>
      <c r="J29" s="53"/>
      <c r="K29" s="53"/>
      <c r="L29" s="53"/>
      <c r="M29" s="53"/>
      <c r="N29" s="53"/>
      <c r="O29" s="53"/>
      <c r="P29" s="53"/>
      <c r="Q29" s="53"/>
      <c r="R29" s="53"/>
      <c r="S29" s="53"/>
      <c r="T29" s="53"/>
      <c r="U29" s="53"/>
    </row>
    <row r="30" spans="1:21" ht="14.5" x14ac:dyDescent="0.35">
      <c r="A30" s="36" t="s">
        <v>98</v>
      </c>
      <c r="B30" s="37">
        <f>0.1*B29</f>
        <v>2142.413</v>
      </c>
      <c r="C30" s="2"/>
      <c r="D30" s="2"/>
      <c r="E30" s="2"/>
      <c r="F30" s="15"/>
      <c r="G30" s="53"/>
      <c r="H30" s="54"/>
      <c r="I30" s="54"/>
      <c r="J30" s="53"/>
      <c r="K30" s="53"/>
      <c r="L30" s="53"/>
      <c r="M30" s="53"/>
      <c r="N30" s="53"/>
      <c r="O30" s="53"/>
      <c r="P30" s="53"/>
      <c r="Q30" s="53"/>
      <c r="R30" s="53"/>
      <c r="S30" s="53"/>
      <c r="T30" s="53"/>
      <c r="U30" s="53"/>
    </row>
    <row r="31" spans="1:21" ht="14.5" x14ac:dyDescent="0.35">
      <c r="C31" s="2"/>
      <c r="D31" s="2"/>
      <c r="E31" s="2"/>
      <c r="F31" s="15"/>
      <c r="G31" s="53"/>
      <c r="H31" s="54"/>
      <c r="I31" s="54"/>
      <c r="J31" s="53"/>
      <c r="K31" s="53"/>
      <c r="L31" s="53"/>
      <c r="M31" s="53"/>
      <c r="N31" s="53"/>
      <c r="O31" s="53"/>
      <c r="P31" s="53"/>
      <c r="Q31" s="53"/>
      <c r="R31" s="53"/>
      <c r="S31" s="53"/>
      <c r="T31" s="53"/>
      <c r="U31" s="53"/>
    </row>
    <row r="32" spans="1:21" ht="14.5" x14ac:dyDescent="0.35">
      <c r="A32" s="56" t="s">
        <v>37</v>
      </c>
      <c r="C32" s="2"/>
      <c r="D32" s="2"/>
      <c r="E32" s="2"/>
      <c r="F32" s="15"/>
      <c r="G32" s="53"/>
      <c r="H32" s="54"/>
      <c r="I32" s="54"/>
      <c r="J32" s="53"/>
      <c r="K32" s="53"/>
      <c r="L32" s="53"/>
      <c r="M32" s="53"/>
      <c r="N32" s="53"/>
      <c r="O32" s="53"/>
      <c r="P32" s="53"/>
      <c r="Q32" s="53"/>
      <c r="R32" s="53"/>
      <c r="S32" s="53"/>
      <c r="T32" s="53"/>
      <c r="U32" s="53"/>
    </row>
    <row r="33" spans="1:14" ht="15" customHeight="1" x14ac:dyDescent="0.35">
      <c r="A33" s="25" t="s">
        <v>99</v>
      </c>
      <c r="J33"/>
      <c r="K33"/>
      <c r="L33"/>
      <c r="M33"/>
      <c r="N33"/>
    </row>
    <row r="34" spans="1:14" ht="15" customHeight="1" x14ac:dyDescent="0.35">
      <c r="A34" s="25" t="s">
        <v>100</v>
      </c>
      <c r="J34"/>
      <c r="K34"/>
      <c r="L34"/>
      <c r="M34"/>
      <c r="N34"/>
    </row>
    <row r="35" spans="1:14" ht="15" customHeight="1" x14ac:dyDescent="0.35">
      <c r="A35" s="25" t="s">
        <v>101</v>
      </c>
      <c r="J35"/>
      <c r="K35"/>
      <c r="L35"/>
      <c r="M35"/>
      <c r="N35"/>
    </row>
    <row r="36" spans="1:14" ht="15" customHeight="1" x14ac:dyDescent="0.35">
      <c r="A36" s="25" t="s">
        <v>102</v>
      </c>
      <c r="J36"/>
      <c r="K36"/>
      <c r="L36"/>
      <c r="M36"/>
      <c r="N36"/>
    </row>
    <row r="37" spans="1:14" ht="15" customHeight="1" x14ac:dyDescent="0.35">
      <c r="A37" s="25" t="s">
        <v>103</v>
      </c>
      <c r="J37"/>
      <c r="K37"/>
      <c r="L37"/>
      <c r="M37"/>
      <c r="N37"/>
    </row>
    <row r="38" spans="1:14" ht="15" customHeight="1" x14ac:dyDescent="0.35">
      <c r="A38" t="s">
        <v>43</v>
      </c>
      <c r="J38"/>
      <c r="K38"/>
      <c r="L38"/>
      <c r="M38"/>
      <c r="N38"/>
    </row>
    <row r="39" spans="1:14" ht="15" customHeight="1" x14ac:dyDescent="0.35">
      <c r="A39" t="s">
        <v>34</v>
      </c>
    </row>
  </sheetData>
  <mergeCells count="1">
    <mergeCell ref="M3:S4"/>
  </mergeCells>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7E55CB9-F3B2-407F-A920-9E728E0EB87B}">
          <x14:formula1>
            <xm:f>'Personnel '!$A$36:$A$37</xm:f>
          </x14:formula1>
          <xm:sqref>B6:B25</xm:sqref>
        </x14:dataValidation>
        <x14:dataValidation type="list" allowBlank="1" showInputMessage="1" showErrorMessage="1" xr:uid="{84E3DD0E-181C-4DA7-AF77-118D7CF95ABA}">
          <x14:formula1>
            <xm:f>'Personnel '!$A$33:$A$35</xm:f>
          </x14:formula1>
          <xm:sqref>A6:A25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65CA-20A0-49E1-8C3C-6D3249ECC8DC}">
  <sheetPr>
    <tabColor theme="4" tint="0.79998168889431442"/>
  </sheetPr>
  <dimension ref="A1:I18"/>
  <sheetViews>
    <sheetView workbookViewId="0">
      <selection activeCell="A20" sqref="A20"/>
    </sheetView>
  </sheetViews>
  <sheetFormatPr defaultRowHeight="14.5" x14ac:dyDescent="0.35"/>
  <cols>
    <col min="1" max="1" width="41.81640625" customWidth="1"/>
    <col min="5" max="5" width="33.81640625" customWidth="1"/>
    <col min="6" max="6" width="15.54296875" style="3" customWidth="1"/>
    <col min="7" max="7" width="10.1796875" style="1" bestFit="1" customWidth="1"/>
    <col min="8" max="8" width="10.81640625" style="7" customWidth="1"/>
    <col min="9" max="9" width="23.453125" bestFit="1" customWidth="1"/>
  </cols>
  <sheetData>
    <row r="1" spans="1:9" ht="20.25" customHeight="1" x14ac:dyDescent="0.35">
      <c r="A1" s="4" t="s">
        <v>6</v>
      </c>
    </row>
    <row r="2" spans="1:9" ht="20.25" customHeight="1" x14ac:dyDescent="0.35">
      <c r="A2" s="4" t="s">
        <v>44</v>
      </c>
    </row>
    <row r="3" spans="1:9" x14ac:dyDescent="0.35">
      <c r="A3" s="9" t="s">
        <v>8</v>
      </c>
    </row>
    <row r="4" spans="1:9" ht="21" customHeight="1" x14ac:dyDescent="0.35">
      <c r="B4" s="8"/>
    </row>
    <row r="5" spans="1:9" ht="43.5" x14ac:dyDescent="0.35">
      <c r="A5" s="21" t="s">
        <v>45</v>
      </c>
      <c r="B5" s="22" t="s">
        <v>46</v>
      </c>
      <c r="C5" s="16" t="s">
        <v>47</v>
      </c>
      <c r="D5" s="16" t="s">
        <v>48</v>
      </c>
      <c r="E5" s="16" t="s">
        <v>49</v>
      </c>
      <c r="F5" s="17" t="s">
        <v>50</v>
      </c>
      <c r="G5" s="23" t="s">
        <v>51</v>
      </c>
      <c r="H5" s="17" t="s">
        <v>52</v>
      </c>
      <c r="I5" s="21" t="s">
        <v>53</v>
      </c>
    </row>
    <row r="6" spans="1:9" x14ac:dyDescent="0.35">
      <c r="A6" s="10" t="s">
        <v>55</v>
      </c>
      <c r="B6" s="19">
        <v>2507</v>
      </c>
      <c r="C6" s="11">
        <v>45306</v>
      </c>
      <c r="D6" s="11">
        <v>45322</v>
      </c>
      <c r="E6" s="20" t="s">
        <v>104</v>
      </c>
      <c r="F6" s="12">
        <v>2000</v>
      </c>
      <c r="G6" s="18">
        <v>1</v>
      </c>
      <c r="H6" s="14">
        <f>+F6*G6</f>
        <v>2000</v>
      </c>
      <c r="I6" s="10" t="s">
        <v>105</v>
      </c>
    </row>
    <row r="7" spans="1:9" x14ac:dyDescent="0.35">
      <c r="A7" s="10" t="s">
        <v>55</v>
      </c>
      <c r="B7" s="19">
        <v>7102023</v>
      </c>
      <c r="C7" s="11">
        <v>45342</v>
      </c>
      <c r="D7" s="11">
        <v>45351</v>
      </c>
      <c r="E7" s="20" t="s">
        <v>106</v>
      </c>
      <c r="F7" s="12">
        <v>1600</v>
      </c>
      <c r="G7" s="18">
        <v>0.5</v>
      </c>
      <c r="H7" s="14">
        <f t="shared" ref="H7:H17" si="0">+F7*G7</f>
        <v>800</v>
      </c>
      <c r="I7" s="10" t="s">
        <v>105</v>
      </c>
    </row>
    <row r="8" spans="1:9" x14ac:dyDescent="0.35">
      <c r="A8" s="10" t="s">
        <v>61</v>
      </c>
      <c r="B8" s="19">
        <v>1817</v>
      </c>
      <c r="C8" s="11">
        <v>45328</v>
      </c>
      <c r="D8" s="11">
        <v>45351</v>
      </c>
      <c r="E8" s="20" t="s">
        <v>107</v>
      </c>
      <c r="F8" s="12">
        <v>150</v>
      </c>
      <c r="G8" s="18">
        <v>1</v>
      </c>
      <c r="H8" s="14">
        <f t="shared" si="0"/>
        <v>150</v>
      </c>
      <c r="I8" s="10" t="s">
        <v>105</v>
      </c>
    </row>
    <row r="9" spans="1:9" x14ac:dyDescent="0.35">
      <c r="A9" s="10"/>
      <c r="B9" s="10"/>
      <c r="C9" s="10"/>
      <c r="D9" s="10"/>
      <c r="E9" s="10"/>
      <c r="F9" s="12"/>
      <c r="G9" s="18"/>
      <c r="H9" s="14">
        <f t="shared" si="0"/>
        <v>0</v>
      </c>
      <c r="I9" s="10"/>
    </row>
    <row r="10" spans="1:9" x14ac:dyDescent="0.35">
      <c r="A10" s="10"/>
      <c r="B10" s="10"/>
      <c r="C10" s="10"/>
      <c r="D10" s="10"/>
      <c r="E10" s="10"/>
      <c r="F10" s="12"/>
      <c r="G10" s="18"/>
      <c r="H10" s="14">
        <f t="shared" si="0"/>
        <v>0</v>
      </c>
      <c r="I10" s="10"/>
    </row>
    <row r="11" spans="1:9" x14ac:dyDescent="0.35">
      <c r="A11" s="10"/>
      <c r="B11" s="10"/>
      <c r="C11" s="10"/>
      <c r="D11" s="10"/>
      <c r="E11" s="10"/>
      <c r="F11" s="12"/>
      <c r="G11" s="18"/>
      <c r="H11" s="14">
        <f t="shared" si="0"/>
        <v>0</v>
      </c>
      <c r="I11" s="10"/>
    </row>
    <row r="12" spans="1:9" x14ac:dyDescent="0.35">
      <c r="A12" s="10"/>
      <c r="B12" s="10"/>
      <c r="C12" s="10"/>
      <c r="D12" s="10"/>
      <c r="E12" s="10"/>
      <c r="F12" s="12"/>
      <c r="G12" s="18"/>
      <c r="H12" s="14">
        <f t="shared" si="0"/>
        <v>0</v>
      </c>
      <c r="I12" s="10"/>
    </row>
    <row r="13" spans="1:9" x14ac:dyDescent="0.35">
      <c r="A13" s="10"/>
      <c r="B13" s="10"/>
      <c r="C13" s="10"/>
      <c r="D13" s="10"/>
      <c r="E13" s="10"/>
      <c r="F13" s="12"/>
      <c r="G13" s="18"/>
      <c r="H13" s="14">
        <f t="shared" si="0"/>
        <v>0</v>
      </c>
      <c r="I13" s="10"/>
    </row>
    <row r="14" spans="1:9" x14ac:dyDescent="0.35">
      <c r="A14" s="10"/>
      <c r="B14" s="10"/>
      <c r="C14" s="10"/>
      <c r="D14" s="10"/>
      <c r="E14" s="10"/>
      <c r="F14" s="12"/>
      <c r="G14" s="18"/>
      <c r="H14" s="14">
        <f t="shared" si="0"/>
        <v>0</v>
      </c>
      <c r="I14" s="10"/>
    </row>
    <row r="15" spans="1:9" x14ac:dyDescent="0.35">
      <c r="A15" s="10"/>
      <c r="B15" s="10"/>
      <c r="C15" s="10"/>
      <c r="D15" s="10"/>
      <c r="E15" s="10"/>
      <c r="F15" s="12"/>
      <c r="G15" s="18"/>
      <c r="H15" s="14">
        <f t="shared" si="0"/>
        <v>0</v>
      </c>
      <c r="I15" s="10"/>
    </row>
    <row r="16" spans="1:9" x14ac:dyDescent="0.35">
      <c r="A16" s="10"/>
      <c r="B16" s="10"/>
      <c r="C16" s="10"/>
      <c r="D16" s="10"/>
      <c r="E16" s="10"/>
      <c r="F16" s="12"/>
      <c r="G16" s="18"/>
      <c r="H16" s="14">
        <f t="shared" si="0"/>
        <v>0</v>
      </c>
      <c r="I16" s="10"/>
    </row>
    <row r="17" spans="1:9" x14ac:dyDescent="0.35">
      <c r="A17" s="10"/>
      <c r="B17" s="10"/>
      <c r="C17" s="10"/>
      <c r="D17" s="10"/>
      <c r="E17" s="10"/>
      <c r="F17" s="12"/>
      <c r="G17" s="18"/>
      <c r="H17" s="14">
        <f t="shared" si="0"/>
        <v>0</v>
      </c>
      <c r="I17" s="10"/>
    </row>
    <row r="18" spans="1:9" x14ac:dyDescent="0.35">
      <c r="E18" s="15" t="s">
        <v>31</v>
      </c>
      <c r="F18" s="49">
        <f>SUM(F6:F17)</f>
        <v>3750</v>
      </c>
      <c r="G18" s="52"/>
      <c r="H18" s="51">
        <f>SUM(H6:H17)</f>
        <v>2950</v>
      </c>
      <c r="I18" s="21"/>
    </row>
  </sheetData>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F04EBA4-0AD6-4351-B81D-FE0909545429}">
          <x14:formula1>
            <xm:f>'Contracted Svs &amp; Non-Personnel'!$A$24:$A$31</xm:f>
          </x14:formula1>
          <xm:sqref>A6:A17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Personnel </vt:lpstr>
      <vt:lpstr>Contracted Svs &amp; Non-Personnel</vt:lpstr>
      <vt:lpstr>FAQ Fringe Benefits</vt:lpstr>
      <vt:lpstr>SAMPLE Personnel</vt:lpstr>
      <vt:lpstr>SAMPLE Contracted Svs &amp; Non-Per</vt:lpstr>
      <vt:lpstr>'Personnel '!Print_Area</vt:lpstr>
      <vt:lpstr>'SAMPLE Personnel'!Print_Area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boller, audrey</dc:creator>
  <cp:keywords/>
  <dc:description/>
  <cp:lastModifiedBy>whitright, jody</cp:lastModifiedBy>
  <cp:revision/>
  <dcterms:created xsi:type="dcterms:W3CDTF">2023-08-23T15:49:05Z</dcterms:created>
  <dcterms:modified xsi:type="dcterms:W3CDTF">2024-05-01T21:11:38Z</dcterms:modified>
  <cp:category/>
  <cp:contentStatus/>
</cp:coreProperties>
</file>